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0" windowWidth="11850" windowHeight="6585" tabRatio="986" activeTab="1"/>
  </bookViews>
  <sheets>
    <sheet name="OBLIGATION" sheetId="1" r:id="rId1"/>
    <sheet name="BUD MECH" sheetId="2" r:id="rId2"/>
    <sheet name="BA by Activity" sheetId="3" r:id="rId3"/>
    <sheet name="SUM OF CHANGES" sheetId="4" r:id="rId4"/>
    <sheet name="OC Worksheet" sheetId="5" r:id="rId5"/>
    <sheet name="Sal &amp; Exp" sheetId="6" r:id="rId6"/>
    <sheet name="BA by Object" sheetId="7" r:id="rId7"/>
    <sheet name="Dingle" sheetId="8" r:id="rId8"/>
    <sheet name="AUTH LEG" sheetId="9" r:id="rId9"/>
    <sheet name="APP HISTORY" sheetId="10" r:id="rId10"/>
    <sheet name="FTEs" sheetId="11" r:id="rId11"/>
    <sheet name="Positions" sheetId="12" r:id="rId12"/>
    <sheet name="New Pos." sheetId="13" r:id="rId13"/>
    <sheet name="CHART" sheetId="14" r:id="rId14"/>
    <sheet name="BAR GRAPH" sheetId="15" r:id="rId15"/>
    <sheet name="FTE GRAPH" sheetId="16" r:id="rId16"/>
    <sheet name="Funding Levels by Year" sheetId="17" r:id="rId17"/>
    <sheet name="Header" sheetId="18" r:id="rId18"/>
    <sheet name="VALIDATION" sheetId="19" r:id="rId19"/>
  </sheets>
  <definedNames>
    <definedName name="APPHIST">'APP HISTORY'!$A$1:$J$46</definedName>
    <definedName name="AUTHLEG">'AUTH LEG'!$A$1:$H$22</definedName>
    <definedName name="BAbyActivity">'BA by Activity'!$A$1:$I$23</definedName>
    <definedName name="BAbyObject">'BA by Object'!$A$2:$F$61</definedName>
    <definedName name="BAbyObjectPer">'BA by Object'!$A$2:$G$61</definedName>
    <definedName name="BARGRAPH">'BAR GRAPH'!$F$25</definedName>
    <definedName name="BUDMECHAIDS">'BUD MECH'!$K$1:$Q$53</definedName>
    <definedName name="BudMechAIDSPer">'BUD MECH'!$K$1:$S$53</definedName>
    <definedName name="BUDMECHNON">'BUD MECH'!$U$1:$AA$53</definedName>
    <definedName name="BudMechNonPer">'BUD MECH'!$U$1:$AC$53</definedName>
    <definedName name="BUDMECHT">'BUD MECH'!$A$1:$G$53</definedName>
    <definedName name="BudMechTPer">'BUD MECH'!$A$1:$I$53</definedName>
    <definedName name="chart">'CHART'!$A$1:$R$34</definedName>
    <definedName name="DINGLE">'Dingle'!$A$1:$F$22</definedName>
    <definedName name="fte">'FTEs'!$A$1:$E$44</definedName>
    <definedName name="ftegraph">'FTE GRAPH'!$A$1:$R$39</definedName>
    <definedName name="ftesbyyear">'Funding Levels by Year'!$A$1:$N$36</definedName>
    <definedName name="newpos">'New Pos.'!$A$1:$D$27</definedName>
    <definedName name="nonmech">'BUD MECH'!$U$1:$AC$53</definedName>
    <definedName name="objectclass">'BA by Object'!$A$2:$F$60</definedName>
    <definedName name="obligation">'OBLIGATION'!$A$1:$E$37</definedName>
    <definedName name="OCWorksheet">'OC Worksheet'!$A$1:$E$61</definedName>
    <definedName name="POSITIONS">'Positions'!$B$1:$E$57</definedName>
    <definedName name="_xlnm.Print_Area" localSheetId="9">'APP HISTORY'!$A$1:$L$51</definedName>
    <definedName name="_xlnm.Print_Area" localSheetId="8">'AUTH LEG'!$B$1:$H$22</definedName>
    <definedName name="_xlnm.Print_Area" localSheetId="2">'BA by Activity'!$A$1:$I$22</definedName>
    <definedName name="_xlnm.Print_Area" localSheetId="6">'BA by Object'!$A$1:$F$60</definedName>
    <definedName name="_xlnm.Print_Area" localSheetId="1">'BUD MECH'!$A$1:$AC$53</definedName>
    <definedName name="_xlnm.Print_Area" localSheetId="10">'FTEs'!$B$1:$F$48</definedName>
    <definedName name="_xlnm.Print_Area" localSheetId="12">'New Pos.'!$A$1:$D$28</definedName>
    <definedName name="_xlnm.Print_Area" localSheetId="0">'OBLIGATION'!$A$1:$E$45</definedName>
    <definedName name="_xlnm.Print_Area" localSheetId="11">'Positions'!$B$1:$BG$55</definedName>
    <definedName name="_xlnm.Print_Area" localSheetId="5">'Sal &amp; Exp'!$A$2:$F$37</definedName>
    <definedName name="_xlnm.Print_Area" localSheetId="3">'SUM OF CHANGES'!$A$1:$E$36</definedName>
    <definedName name="Salandex">'Sal &amp; Exp'!$A$3:$E$37</definedName>
    <definedName name="SalandExp">'Sal &amp; Exp'!$A$3:$E$38</definedName>
    <definedName name="SalandExpper">'Sal &amp; Exp'!$A$2:$F$37</definedName>
    <definedName name="SUMOFCHANGE1">'SUM OF CHANGES'!$A$1:$E$36</definedName>
    <definedName name="SUMOFCHANGE2">'SUM OF CHANGES'!$A$38:$E$73</definedName>
    <definedName name="VALIDATE">'VALIDATION'!$A$1:$H$34</definedName>
  </definedNames>
  <calcPr calcMode="autoNoTable" fullCalcOnLoad="1" iterate="1" iterateCount="1" iterateDelta="0"/>
</workbook>
</file>

<file path=xl/comments14.xml><?xml version="1.0" encoding="utf-8"?>
<comments xmlns="http://schemas.openxmlformats.org/spreadsheetml/2006/main">
  <authors>
    <author>NOLANDI</author>
  </authors>
  <commentList>
    <comment ref="F7" authorId="0">
      <text>
        <r>
          <rPr>
            <b/>
            <sz val="9"/>
            <rFont val="Tahoma"/>
            <family val="2"/>
          </rPr>
          <t>Please note that these numbers are  automatically driven.</t>
        </r>
      </text>
    </comment>
  </commentList>
</comments>
</file>

<file path=xl/sharedStrings.xml><?xml version="1.0" encoding="utf-8"?>
<sst xmlns="http://schemas.openxmlformats.org/spreadsheetml/2006/main" count="882" uniqueCount="465">
  <si>
    <t>NATIONAL INSTITUTES OF HEALTH</t>
  </si>
  <si>
    <t xml:space="preserve">                                                 </t>
  </si>
  <si>
    <t>Source of Funding</t>
  </si>
  <si>
    <t>Actual</t>
  </si>
  <si>
    <t>Estimate</t>
  </si>
  <si>
    <t>Appropriation</t>
  </si>
  <si>
    <t>---</t>
  </si>
  <si>
    <t>Subtotal, Adjusted Appropriation</t>
  </si>
  <si>
    <t xml:space="preserve">    Total obligations</t>
  </si>
  <si>
    <t>Total</t>
  </si>
  <si>
    <t>Avg. Cost</t>
  </si>
  <si>
    <t>MECHANISM</t>
  </si>
  <si>
    <t>% Change</t>
  </si>
  <si>
    <t xml:space="preserve">Research Grants:                                   </t>
  </si>
  <si>
    <t>No.</t>
  </si>
  <si>
    <t>Amount</t>
  </si>
  <si>
    <t xml:space="preserve">  Noncompeting</t>
  </si>
  <si>
    <t xml:space="preserve">  Administrative supplements</t>
  </si>
  <si>
    <t xml:space="preserve">      Subtotal, RPGs</t>
  </si>
  <si>
    <t>SBIR/STTR</t>
  </si>
  <si>
    <t xml:space="preserve"> </t>
  </si>
  <si>
    <t>Research Centers</t>
  </si>
  <si>
    <t xml:space="preserve">  Specialized/comprehensive</t>
  </si>
  <si>
    <t xml:space="preserve">  Clinical research</t>
  </si>
  <si>
    <t xml:space="preserve">  Biotechnology</t>
  </si>
  <si>
    <t xml:space="preserve">  Comparative medicine</t>
  </si>
  <si>
    <t xml:space="preserve">  Research Centers in Minority Institutions</t>
  </si>
  <si>
    <t xml:space="preserve">       Subtotal, Centers</t>
  </si>
  <si>
    <t>Other Research</t>
  </si>
  <si>
    <t xml:space="preserve">  Research careers</t>
  </si>
  <si>
    <t xml:space="preserve">  Cancer education</t>
  </si>
  <si>
    <t xml:space="preserve">  Cooperative clinical research</t>
  </si>
  <si>
    <t xml:space="preserve">  Biomedical research support</t>
  </si>
  <si>
    <t xml:space="preserve">  Minority biomedical research support</t>
  </si>
  <si>
    <t xml:space="preserve">  Other</t>
  </si>
  <si>
    <t xml:space="preserve">        Subtotal, Other Research</t>
  </si>
  <si>
    <t xml:space="preserve">  Total Research Grants</t>
  </si>
  <si>
    <t>Training</t>
  </si>
  <si>
    <t xml:space="preserve"> FTTPs</t>
  </si>
  <si>
    <t xml:space="preserve">  Individual awards</t>
  </si>
  <si>
    <t xml:space="preserve">  Institutional awards</t>
  </si>
  <si>
    <t xml:space="preserve">  Total, Training</t>
  </si>
  <si>
    <t>Research &amp; development contracts</t>
  </si>
  <si>
    <t xml:space="preserve">      (SBIR/STTR)</t>
  </si>
  <si>
    <t>FTEs</t>
  </si>
  <si>
    <t>Intramural research</t>
  </si>
  <si>
    <t>Research management and support</t>
  </si>
  <si>
    <t>Cancer prevention &amp; control</t>
  </si>
  <si>
    <t>Construction</t>
  </si>
  <si>
    <t>(Clinical Trials)</t>
  </si>
  <si>
    <t>Budget Authority by Activity</t>
  </si>
  <si>
    <t>(dollars in thousands)</t>
  </si>
  <si>
    <t>(Dollars in thousands)</t>
  </si>
  <si>
    <t>ACTIVITY</t>
  </si>
  <si>
    <t>Change</t>
  </si>
  <si>
    <t>Extramural Research:</t>
  </si>
  <si>
    <t>Subtotal, Extramural research</t>
  </si>
  <si>
    <t>Summary of Changes</t>
  </si>
  <si>
    <t xml:space="preserve">         Net change</t>
  </si>
  <si>
    <t>Budget</t>
  </si>
  <si>
    <t>CHANGES</t>
  </si>
  <si>
    <t>Authority</t>
  </si>
  <si>
    <t xml:space="preserve"> A.  Built-in:</t>
  </si>
  <si>
    <t xml:space="preserve">    1.  Intramural research:</t>
  </si>
  <si>
    <t xml:space="preserve">        a.  Within grade increase</t>
  </si>
  <si>
    <t xml:space="preserve">        b.  Annualization of January  </t>
  </si>
  <si>
    <t xml:space="preserve">        e.  Payment for centrally furnished services</t>
  </si>
  <si>
    <t xml:space="preserve">        f.  Increased cost of laboratory supplies,</t>
  </si>
  <si>
    <t xml:space="preserve">             materials, and other expenses</t>
  </si>
  <si>
    <t xml:space="preserve">        Subtotal</t>
  </si>
  <si>
    <t xml:space="preserve">    2.  Research Management and Support:</t>
  </si>
  <si>
    <t xml:space="preserve">        b.  Annualization of January</t>
  </si>
  <si>
    <t xml:space="preserve">        Subtotal, Built-in</t>
  </si>
  <si>
    <t>Summary of Changes--continued</t>
  </si>
  <si>
    <t>B.  Program:</t>
  </si>
  <si>
    <t xml:space="preserve">    1.  Research project grants:</t>
  </si>
  <si>
    <t xml:space="preserve">        a.  Noncompeting</t>
  </si>
  <si>
    <t xml:space="preserve">        b.  Competing </t>
  </si>
  <si>
    <t xml:space="preserve">        c.  SBIR/STTR</t>
  </si>
  <si>
    <t xml:space="preserve">                Total</t>
  </si>
  <si>
    <t xml:space="preserve">   </t>
  </si>
  <si>
    <t xml:space="preserve">    3.  Other research</t>
  </si>
  <si>
    <t xml:space="preserve">    </t>
  </si>
  <si>
    <t xml:space="preserve">    4.  Research training</t>
  </si>
  <si>
    <t xml:space="preserve">         Subtotal, extramural</t>
  </si>
  <si>
    <t xml:space="preserve">    7.  Research management and support</t>
  </si>
  <si>
    <t xml:space="preserve">        Subtotal, program</t>
  </si>
  <si>
    <t xml:space="preserve">          Total changes</t>
  </si>
  <si>
    <t>Budget Authority by Object</t>
  </si>
  <si>
    <t>Increase or</t>
  </si>
  <si>
    <t>Percent</t>
  </si>
  <si>
    <t>Decrease</t>
  </si>
  <si>
    <t>Total compensable workyears:</t>
  </si>
  <si>
    <t>Full-time employment</t>
  </si>
  <si>
    <t xml:space="preserve">  ICD worksheet</t>
  </si>
  <si>
    <t>OBJECT CLASSIFICATIONS</t>
  </si>
  <si>
    <t>Average ES salary</t>
  </si>
  <si>
    <t>DIRECT OBLIGATIONS</t>
  </si>
  <si>
    <t>Average GM/GS grade</t>
  </si>
  <si>
    <t>DISCRETIONARY PROGRAMS</t>
  </si>
  <si>
    <t>Salaries and Expenses</t>
  </si>
  <si>
    <t>Average GM/GS salary</t>
  </si>
  <si>
    <t>Average salary of ungraded positions</t>
  </si>
  <si>
    <t>Object Class</t>
  </si>
  <si>
    <t>OBJECT CLASSES</t>
  </si>
  <si>
    <t>11.1</t>
  </si>
  <si>
    <t>Personnel Compensation:</t>
  </si>
  <si>
    <t>11.3</t>
  </si>
  <si>
    <t>Full-Time Permanent</t>
  </si>
  <si>
    <t>11.5</t>
  </si>
  <si>
    <t xml:space="preserve">  Full-Time Permanent (11.1)</t>
  </si>
  <si>
    <t>Other than Full-Time Permanent</t>
  </si>
  <si>
    <t>11.8</t>
  </si>
  <si>
    <t xml:space="preserve">  Other Than Full-Time Permanent (11.3)</t>
  </si>
  <si>
    <t>Other Personnel Compensation</t>
  </si>
  <si>
    <t xml:space="preserve">  Other Personnel Compensation (11.5)</t>
  </si>
  <si>
    <t>Special Personnel Services Payments</t>
  </si>
  <si>
    <t xml:space="preserve">  Special Personnel Services Payments (11.8)</t>
  </si>
  <si>
    <t>13.0</t>
  </si>
  <si>
    <t>Total Personnel Compensation (11.9)</t>
  </si>
  <si>
    <t>Subtotal, Pay Costs</t>
  </si>
  <si>
    <t>Benefits for Former Personnel</t>
  </si>
  <si>
    <t>21.0</t>
  </si>
  <si>
    <t>Benefits to Former Personnel (13.0)</t>
  </si>
  <si>
    <t>22.0</t>
  </si>
  <si>
    <t>Travel &amp; Transportation of Persons</t>
  </si>
  <si>
    <t>23.1</t>
  </si>
  <si>
    <t>Travel (21.0)</t>
  </si>
  <si>
    <t>Transportation of Things</t>
  </si>
  <si>
    <t>23.2</t>
  </si>
  <si>
    <t>Transportation of Things (22.0)</t>
  </si>
  <si>
    <t>Rental Payments to GSA</t>
  </si>
  <si>
    <t>23.3</t>
  </si>
  <si>
    <t>Rental Payments to Others (23.2)</t>
  </si>
  <si>
    <t>Rental Payments to Others</t>
  </si>
  <si>
    <t>Total 23.0</t>
  </si>
  <si>
    <t xml:space="preserve">Communications, Utilities and </t>
  </si>
  <si>
    <t>Communications, Utilities &amp;</t>
  </si>
  <si>
    <t>24.0</t>
  </si>
  <si>
    <t xml:space="preserve">  Miscellaneous Charges (23.3)</t>
  </si>
  <si>
    <t xml:space="preserve">  Miscellaneous Charges</t>
  </si>
  <si>
    <t>25.1 R&amp;D Mech</t>
  </si>
  <si>
    <t>Printing and Reproduction (24.0)</t>
  </si>
  <si>
    <t>Printing &amp; Reproduction</t>
  </si>
  <si>
    <t>25.1 Other</t>
  </si>
  <si>
    <t>Other Contractual Services:</t>
  </si>
  <si>
    <t>25.1</t>
  </si>
  <si>
    <t>Consulting Services</t>
  </si>
  <si>
    <t>25.2 Other</t>
  </si>
  <si>
    <t xml:space="preserve">  Advisory and Assistance Services (25.1)</t>
  </si>
  <si>
    <t>25.2</t>
  </si>
  <si>
    <t>Other Services</t>
  </si>
  <si>
    <t>25.3 R&amp;D IAGs, Extramural ORI, IMPAC II*</t>
  </si>
  <si>
    <t xml:space="preserve">  Other Services (25.2)</t>
  </si>
  <si>
    <t>25.3</t>
  </si>
  <si>
    <t>Purchase of Goods &amp; Services from</t>
  </si>
  <si>
    <t>25.3 TOTAL PE Tap*</t>
  </si>
  <si>
    <t xml:space="preserve">  Purchases from Govt. Accounts (25.3)</t>
  </si>
  <si>
    <t xml:space="preserve">  Government Accounts</t>
  </si>
  <si>
    <t>25.3 Central Svs. Rent</t>
  </si>
  <si>
    <t xml:space="preserve">  Operation &amp; Maintenance of Facilities (25.4)</t>
  </si>
  <si>
    <t>25.4</t>
  </si>
  <si>
    <t>Operation &amp; Maintenance of Facilities</t>
  </si>
  <si>
    <t>25.3 Other</t>
  </si>
  <si>
    <t xml:space="preserve">  Operation &amp; Maintenance of Equipment (25.7)</t>
  </si>
  <si>
    <t>25.5</t>
  </si>
  <si>
    <t>Research &amp; Development Contracts</t>
  </si>
  <si>
    <t>25.4 R&amp;D Mech</t>
  </si>
  <si>
    <t xml:space="preserve">  Subsistence &amp; Support of Persons (25.8)</t>
  </si>
  <si>
    <t>25.6</t>
  </si>
  <si>
    <t>Medical Care</t>
  </si>
  <si>
    <t>25.4 Other</t>
  </si>
  <si>
    <t>Subtotal Other Contractual Services</t>
  </si>
  <si>
    <t>25.7</t>
  </si>
  <si>
    <t>Operation &amp; Maintenance of Equipment</t>
  </si>
  <si>
    <t>Supplies and Materials (26.0)</t>
  </si>
  <si>
    <t>25.8</t>
  </si>
  <si>
    <t>Subsistence &amp; Support of Persons</t>
  </si>
  <si>
    <t>Subtotal, Non-Pay Costs</t>
  </si>
  <si>
    <t>25.0</t>
  </si>
  <si>
    <t>Subtotal, Other Contractual Services</t>
  </si>
  <si>
    <t>26.0</t>
  </si>
  <si>
    <t>Supplies &amp; Materials</t>
  </si>
  <si>
    <t>Total, Administrative Costs</t>
  </si>
  <si>
    <t>31.0</t>
  </si>
  <si>
    <t>Equipment</t>
  </si>
  <si>
    <t>Subtotal Contractual. Svs.</t>
  </si>
  <si>
    <t>32.0</t>
  </si>
  <si>
    <t>Land and Structures</t>
  </si>
  <si>
    <t>26.11/26.21 Vaccines</t>
  </si>
  <si>
    <t>33.0</t>
  </si>
  <si>
    <t>Investments &amp; Loans</t>
  </si>
  <si>
    <t>26.0 Other</t>
  </si>
  <si>
    <t>41.0</t>
  </si>
  <si>
    <t>Grants, Subsidies &amp; Contributions</t>
  </si>
  <si>
    <t>Total 26.0</t>
  </si>
  <si>
    <t>42.0</t>
  </si>
  <si>
    <t>Insurance Claims &amp; Indemnities</t>
  </si>
  <si>
    <t>43.0</t>
  </si>
  <si>
    <t>Interest &amp; Dividends</t>
  </si>
  <si>
    <t>44.0</t>
  </si>
  <si>
    <t>Refunds</t>
  </si>
  <si>
    <t>Total Budget Authority by Object</t>
  </si>
  <si>
    <t>*The entire PE tap is excluded from admin. costs; only the extramural portion of IMPAC II and ORI are excluded</t>
  </si>
  <si>
    <t>Salaries and Expenses - TOTAL - Modified Definition</t>
  </si>
  <si>
    <t>Research Management and Support</t>
  </si>
  <si>
    <t>Program Evaluation Paid in RMS</t>
  </si>
  <si>
    <t>Public Health Education</t>
  </si>
  <si>
    <t>Adjusted RMS Admin. Expenses</t>
  </si>
  <si>
    <t>Intramural Administrative Expenses</t>
  </si>
  <si>
    <t xml:space="preserve">Total </t>
  </si>
  <si>
    <t>Consistent with language in the House Report on the FY 1998 appropriations bill (H. Rpt. 105-205, p. 62) the definition of administrative expenses has been further modified to exclude public health education activities.</t>
  </si>
  <si>
    <t>Authorizing Legislation</t>
  </si>
  <si>
    <t>PHS Act/</t>
  </si>
  <si>
    <t>U.S. Code</t>
  </si>
  <si>
    <t>Other Citation</t>
  </si>
  <si>
    <t>Citation</t>
  </si>
  <si>
    <t>Authorized</t>
  </si>
  <si>
    <t>Section 301</t>
  </si>
  <si>
    <t>Indefinite</t>
  </si>
  <si>
    <t>National Research</t>
  </si>
  <si>
    <t>Service Awards</t>
  </si>
  <si>
    <t>Section 487(d)</t>
  </si>
  <si>
    <t>Total, Budget Authority</t>
  </si>
  <si>
    <t>b/  Reauthorizing legislation will be submitted.</t>
  </si>
  <si>
    <t>Appropriation History</t>
  </si>
  <si>
    <t>Fiscal</t>
  </si>
  <si>
    <t>Budget Estimate</t>
  </si>
  <si>
    <t>House</t>
  </si>
  <si>
    <t>Senate</t>
  </si>
  <si>
    <t>Year</t>
  </si>
  <si>
    <t>to Congress</t>
  </si>
  <si>
    <t>Allowance</t>
  </si>
  <si>
    <t>Rescission</t>
  </si>
  <si>
    <t>1/</t>
  </si>
  <si>
    <t>OFFICE/DIVISION</t>
  </si>
  <si>
    <t>FISCAL YEAR</t>
  </si>
  <si>
    <t>Average GM/GS Grade</t>
  </si>
  <si>
    <t>Detail of Positions</t>
  </si>
  <si>
    <t>GRADE</t>
  </si>
  <si>
    <t>ES-6</t>
  </si>
  <si>
    <t>ES-5</t>
  </si>
  <si>
    <t>ES-4</t>
  </si>
  <si>
    <t>ES-3</t>
  </si>
  <si>
    <t>ES-2</t>
  </si>
  <si>
    <t>ES-1</t>
  </si>
  <si>
    <t xml:space="preserve">   Subtotal</t>
  </si>
  <si>
    <t xml:space="preserve">        Total - ES Salary</t>
  </si>
  <si>
    <t>GM/GS-15</t>
  </si>
  <si>
    <t>GM/GS-14</t>
  </si>
  <si>
    <t>GM/GS-13</t>
  </si>
  <si>
    <t>GS-12</t>
  </si>
  <si>
    <t>GS-11</t>
  </si>
  <si>
    <t>GS-10</t>
  </si>
  <si>
    <t>GS-9</t>
  </si>
  <si>
    <t>GS-8</t>
  </si>
  <si>
    <t>GS-7</t>
  </si>
  <si>
    <t>GS-6</t>
  </si>
  <si>
    <t>GS-5</t>
  </si>
  <si>
    <t>GS-4</t>
  </si>
  <si>
    <t>GS-3</t>
  </si>
  <si>
    <t>GS-2</t>
  </si>
  <si>
    <t>GS-1</t>
  </si>
  <si>
    <t xml:space="preserve"> Subtotal</t>
  </si>
  <si>
    <t>Grades established by Act of</t>
  </si>
  <si>
    <t>July 1, 1944 (42 U.S.C. 207):</t>
  </si>
  <si>
    <t>Assistant Surgeon General</t>
  </si>
  <si>
    <t>Director Grade</t>
  </si>
  <si>
    <t>Senior Grade</t>
  </si>
  <si>
    <t>Full Grade</t>
  </si>
  <si>
    <t>Senior Assistant Grade</t>
  </si>
  <si>
    <t>Assistant Grade</t>
  </si>
  <si>
    <t>Ungraded</t>
  </si>
  <si>
    <t>Total permanent positions</t>
  </si>
  <si>
    <t>Total positions, end of year</t>
  </si>
  <si>
    <t xml:space="preserve">Total full-time equivalent (FTE) </t>
  </si>
  <si>
    <t xml:space="preserve">  employment,end of year</t>
  </si>
  <si>
    <t>Average ES level</t>
  </si>
  <si>
    <t>New Positions Requested</t>
  </si>
  <si>
    <t>Annual</t>
  </si>
  <si>
    <t>Grade</t>
  </si>
  <si>
    <t>Number</t>
  </si>
  <si>
    <t>Salary</t>
  </si>
  <si>
    <t>Total Requested</t>
  </si>
  <si>
    <t>Validation List</t>
  </si>
  <si>
    <t>For Printed CJ Tables</t>
  </si>
  <si>
    <t>Variance</t>
  </si>
  <si>
    <t>Amounts Available for Obligation (Subtotal Line)</t>
  </si>
  <si>
    <t>Mechanism Totals</t>
  </si>
  <si>
    <t>Object Class and Admin. Cost Worksheet</t>
  </si>
  <si>
    <t>N/A</t>
  </si>
  <si>
    <t>AIDS/Non-AIDS Comparisons</t>
  </si>
  <si>
    <t>Noncompeting RPGS</t>
  </si>
  <si>
    <t>Competing RPGs</t>
  </si>
  <si>
    <t>SBIR RPGs</t>
  </si>
  <si>
    <t>Total RPGs</t>
  </si>
  <si>
    <t>Centers</t>
  </si>
  <si>
    <t>R&amp;D Contracts</t>
  </si>
  <si>
    <t>Intramural</t>
  </si>
  <si>
    <t>RMS</t>
  </si>
  <si>
    <t>Cancer Control</t>
  </si>
  <si>
    <t>Unobligated balance lapsing</t>
  </si>
  <si>
    <t>Research Projects:</t>
  </si>
  <si>
    <t>Research Centers:</t>
  </si>
  <si>
    <t>Other Research:</t>
  </si>
  <si>
    <t>Renewal</t>
  </si>
  <si>
    <t>New</t>
  </si>
  <si>
    <t>Subtotal, competing</t>
  </si>
  <si>
    <t>Subtotal, RPGs</t>
  </si>
  <si>
    <t>Specialized/comprehensive</t>
  </si>
  <si>
    <t>Clinical research</t>
  </si>
  <si>
    <t>Biotechnology</t>
  </si>
  <si>
    <t>Comparative medicine</t>
  </si>
  <si>
    <t>Research Centers in Minority Institutions</t>
  </si>
  <si>
    <t>Noncompeting</t>
  </si>
  <si>
    <t>Administrative supplements</t>
  </si>
  <si>
    <t>Competing:</t>
  </si>
  <si>
    <t>42§288</t>
  </si>
  <si>
    <t>42§241</t>
  </si>
  <si>
    <t>July 1, 1944 (42 U.S.C. 207)</t>
  </si>
  <si>
    <t>Detail of Full-Time Equivalent Employment (FTEs)</t>
  </si>
  <si>
    <t>Avg. GM/GS Salary - Detail EMP</t>
  </si>
  <si>
    <t>FTEs - BUD AUTH</t>
  </si>
  <si>
    <t>FTEs - BUD MECH</t>
  </si>
  <si>
    <t>FTEs - FULL TIME FTE</t>
  </si>
  <si>
    <t>FTEs - DETAIL EMP</t>
  </si>
  <si>
    <t>FTEs - SUM OF CHANGES</t>
  </si>
  <si>
    <t>Avg. GM/GS Grade - Detail EMP</t>
  </si>
  <si>
    <t>Avg. ES Salary - Detail EMP</t>
  </si>
  <si>
    <t>In Section 408 of the PHS Act, as amended, defines administrative expenses as "expenses incurred for the support of activities relevant to the award of grants, contracts, and cooperative agreements and expenses incurred for general administration of the scientific programs and activities of the National Institutes of Health.</t>
  </si>
  <si>
    <t>In collaboration with staff of the General Accounting Office (GAO), a methodology was developed to account for administrative expenses as defined in Section 408.  This methodology includes obligations in the RMS budget activity (except for Program Evaluation costs) and obligations directly related to the administrative responsibilities of the Office of Scientific Director in the Intramural budget activity.</t>
  </si>
  <si>
    <t>National Institutes of Health</t>
  </si>
  <si>
    <t>Printing of CJ Tables ONLY = CTRL+p</t>
  </si>
  <si>
    <t>Printing of ALL Tables = CTRL+t</t>
  </si>
  <si>
    <t>Supplements</t>
  </si>
  <si>
    <t>Research Project Grants</t>
  </si>
  <si>
    <t>Research Training</t>
  </si>
  <si>
    <t>Intramural Research</t>
  </si>
  <si>
    <t>Res. Mgmt. &amp; Support</t>
  </si>
  <si>
    <t>FY</t>
  </si>
  <si>
    <t>`</t>
  </si>
  <si>
    <t>Research and Investigation</t>
  </si>
  <si>
    <t>This sheet is generated automatically.  Once all columns are filled in, it is to go into the Wordperfect</t>
  </si>
  <si>
    <t>document called:  Justification.wpd.  To copy this page into WP, first select it from range:b8 thru i13,</t>
  </si>
  <si>
    <t xml:space="preserve">making sure that the entire range is selected.  Then select Edit/Copy and go into Wordperfect.  Open </t>
  </si>
  <si>
    <t>file called Justification.  Select Edit\Paste Special\Micro Excel Worksheet\Paste link and hit ok.</t>
  </si>
  <si>
    <t>(This will allow the link name and ranges to come into the document.)  You will then be able to paste</t>
  </si>
  <si>
    <t xml:space="preserve">point on, any changes made to changes that are made to the EXCEL worksheet </t>
  </si>
  <si>
    <t>will automatically change in the justification document.</t>
  </si>
  <si>
    <t>I can be reached on 6-2883.</t>
  </si>
  <si>
    <t xml:space="preserve">ONE THING TO NOTE:  Be sure that your link name is correct in the Wordperfect document.  </t>
  </si>
  <si>
    <t>To check, go into View/Reveal Codes and then find the link to make sure that it is correct.</t>
  </si>
  <si>
    <t>Res. Training</t>
  </si>
  <si>
    <t xml:space="preserve">  Total</t>
  </si>
  <si>
    <t>Comparative transfer from:</t>
  </si>
  <si>
    <r>
      <t>Ctrl +p</t>
    </r>
    <r>
      <rPr>
        <sz val="12"/>
        <color indexed="8"/>
        <rFont val="Arial"/>
        <family val="0"/>
      </rPr>
      <t xml:space="preserve"> =  will print the CJ tables only.  Please make sure that you DO NOT use a capital "P".</t>
    </r>
  </si>
  <si>
    <t xml:space="preserve">  Please read notice below:</t>
  </si>
  <si>
    <t>NOTICE:</t>
  </si>
  <si>
    <t>Each time that you open this page, you should get a message about it being linked.  Click ok and</t>
  </si>
  <si>
    <t>again click "yes".</t>
  </si>
  <si>
    <t xml:space="preserve">on "yes" to update links now.  You will then get another message about virus asking if you are sure; </t>
  </si>
  <si>
    <r>
      <t xml:space="preserve">this page into the document.  Once in there, </t>
    </r>
    <r>
      <rPr>
        <b/>
        <sz val="12"/>
        <rFont val="Times New Roman"/>
        <family val="1"/>
      </rPr>
      <t>right click (mouse)</t>
    </r>
    <r>
      <rPr>
        <sz val="12"/>
        <rFont val="Times New Roman"/>
        <family val="1"/>
      </rPr>
      <t xml:space="preserve"> and change the size to </t>
    </r>
    <r>
      <rPr>
        <b/>
        <sz val="12"/>
        <rFont val="Times New Roman"/>
        <family val="1"/>
      </rPr>
      <t>W=6.46</t>
    </r>
    <r>
      <rPr>
        <sz val="12"/>
        <rFont val="Times New Roman"/>
        <family val="1"/>
      </rPr>
      <t>"</t>
    </r>
  </si>
  <si>
    <r>
      <t xml:space="preserve">and </t>
    </r>
    <r>
      <rPr>
        <b/>
        <sz val="12"/>
        <rFont val="Times New Roman"/>
        <family val="1"/>
      </rPr>
      <t>H= 0.964</t>
    </r>
    <r>
      <rPr>
        <sz val="12"/>
        <rFont val="Times New Roman"/>
        <family val="1"/>
      </rPr>
      <t xml:space="preserve">.  The document should then fit within the margins with no problem.  From that </t>
    </r>
  </si>
  <si>
    <t>If you have questions or difficulties with this page, please give me a call.</t>
  </si>
  <si>
    <t>THIS PAGE IS NOT TO BE INCLUDED IN THE SUBMISSION</t>
  </si>
  <si>
    <t xml:space="preserve">                        </t>
  </si>
  <si>
    <t xml:space="preserve">1/  Excludes the following amounts for reimbursable activities carried out by this account: </t>
  </si>
  <si>
    <t>FTEs supported by funds from Cooperative Research and Development Agreements</t>
  </si>
  <si>
    <t xml:space="preserve">    6.  Intramural research                                   </t>
  </si>
  <si>
    <t>FY 2003</t>
  </si>
  <si>
    <t>FY 2004</t>
  </si>
  <si>
    <t xml:space="preserve">    Total</t>
  </si>
  <si>
    <r>
      <t xml:space="preserve">Amounts Available for Obligation </t>
    </r>
    <r>
      <rPr>
        <b/>
        <u val="single"/>
        <sz val="12"/>
        <color indexed="8"/>
        <rFont val="Arial"/>
        <family val="2"/>
      </rPr>
      <t>1</t>
    </r>
    <r>
      <rPr>
        <b/>
        <sz val="12"/>
        <color indexed="8"/>
        <rFont val="Arial"/>
        <family val="2"/>
      </rPr>
      <t xml:space="preserve">/ </t>
    </r>
  </si>
  <si>
    <t>Intramural Res.</t>
  </si>
  <si>
    <t>Res. Project Grants</t>
  </si>
  <si>
    <t>Res. Center</t>
  </si>
  <si>
    <t>RM&amp;S</t>
  </si>
  <si>
    <t xml:space="preserve">  Military Personnel (11.7)</t>
  </si>
  <si>
    <t>Average salary, grade established by act of</t>
  </si>
  <si>
    <t>Military Personnel Benefits</t>
  </si>
  <si>
    <t>Military Personnel</t>
  </si>
  <si>
    <t>Total OC Worksheet</t>
  </si>
  <si>
    <t>Budget Mechanism - AIDS</t>
  </si>
  <si>
    <t xml:space="preserve">    2.  Research centers</t>
  </si>
  <si>
    <t xml:space="preserve">    5.  Research and development contracts</t>
  </si>
  <si>
    <t>Full-time equivalent of overtime &amp; holiday hours</t>
  </si>
  <si>
    <t>Total, Personnel Compensation</t>
  </si>
  <si>
    <t>Enacted Rescissions</t>
  </si>
  <si>
    <t>Unobligated Balance, start of year</t>
  </si>
  <si>
    <t>Unobligated Balance, end of year</t>
  </si>
  <si>
    <t>Research Training:</t>
  </si>
  <si>
    <t>FTEs - BA by Object</t>
  </si>
  <si>
    <t>Avg. GM/GS Grade - BA by Object</t>
  </si>
  <si>
    <t>Avg. GM/GS Salary - BA by Object</t>
  </si>
  <si>
    <t>Avg. ES Salary - BA by Object</t>
  </si>
  <si>
    <t xml:space="preserve">     Change from Base</t>
  </si>
  <si>
    <t>Subtotal, adjusted budget authority</t>
  </si>
  <si>
    <t>Res. management &amp; support</t>
  </si>
  <si>
    <r>
      <t>a</t>
    </r>
    <r>
      <rPr>
        <sz val="12"/>
        <color indexed="8"/>
        <rFont val="Arial"/>
        <family val="0"/>
      </rPr>
      <t>/</t>
    </r>
  </si>
  <si>
    <r>
      <t>b</t>
    </r>
    <r>
      <rPr>
        <sz val="12"/>
        <color indexed="8"/>
        <rFont val="Arial"/>
        <family val="0"/>
      </rPr>
      <t>/</t>
    </r>
  </si>
  <si>
    <t>Appropriations History</t>
  </si>
  <si>
    <r>
      <t>1</t>
    </r>
    <r>
      <rPr>
        <sz val="12"/>
        <color indexed="8"/>
        <rFont val="Arial"/>
        <family val="2"/>
      </rPr>
      <t>/  Reflects enacted supplementals, rescissions, and reappropriations.</t>
    </r>
  </si>
  <si>
    <r>
      <t>Ctrl +a</t>
    </r>
    <r>
      <rPr>
        <sz val="12"/>
        <color indexed="8"/>
        <rFont val="Arial"/>
        <family val="0"/>
      </rPr>
      <t xml:space="preserve"> =  will print all of the tables, with percent and average costs.</t>
    </r>
  </si>
  <si>
    <t>Full funded</t>
  </si>
  <si>
    <t>Budget Mechanism - NonAIDS</t>
  </si>
  <si>
    <t>Budget Base</t>
  </si>
  <si>
    <t>2004 Amount</t>
  </si>
  <si>
    <t>BA</t>
  </si>
  <si>
    <t>a/  Amounts authorized by Section 301 and Title IV of the Public Health Act.</t>
  </si>
  <si>
    <t>Single year</t>
  </si>
  <si>
    <t>Civilian Personnel Benefits (12.1)</t>
  </si>
  <si>
    <t>Military Personnel Benefits (12.2)</t>
  </si>
  <si>
    <t>Civilian Personnel Benefits</t>
  </si>
  <si>
    <t>FY 2005</t>
  </si>
  <si>
    <t>2004/2005</t>
  </si>
  <si>
    <t xml:space="preserve">             2004 pay increase</t>
  </si>
  <si>
    <t xml:space="preserve">        c.  January 2005 pay increase</t>
  </si>
  <si>
    <t>2005 Amount</t>
  </si>
  <si>
    <t>2005 Budget</t>
  </si>
  <si>
    <t>FY 2005 Estimated Budget Authority</t>
  </si>
  <si>
    <t xml:space="preserve">        d.  One less day of pay</t>
  </si>
  <si>
    <t>(RoadMap Support)</t>
  </si>
  <si>
    <t xml:space="preserve">  Fogarty International Center for </t>
  </si>
  <si>
    <t xml:space="preserve">  International Services Branch</t>
  </si>
  <si>
    <t>Final</t>
  </si>
  <si>
    <t>Conference</t>
  </si>
  <si>
    <t>Final Conference</t>
  </si>
  <si>
    <t>FY 2004 Final Conference</t>
  </si>
  <si>
    <t xml:space="preserve">2004 </t>
  </si>
  <si>
    <t xml:space="preserve">  Office of National Drug Control Policy</t>
  </si>
  <si>
    <t xml:space="preserve">     Total, NIDA</t>
  </si>
  <si>
    <t>National Institute on Drug Abuse</t>
  </si>
  <si>
    <t>Drug Abuse and Addiction</t>
  </si>
  <si>
    <r>
      <t>2</t>
    </r>
    <r>
      <rPr>
        <sz val="12"/>
        <color indexed="8"/>
        <rFont val="Arial"/>
        <family val="2"/>
      </rPr>
      <t>/  Excludes funds for HIV/AIDS researchj activities consolidated in the NIH Office of AIDS Research.</t>
    </r>
  </si>
  <si>
    <r>
      <t>3</t>
    </r>
    <r>
      <rPr>
        <sz val="12"/>
        <color indexed="8"/>
        <rFont val="Arial"/>
        <family val="2"/>
      </rPr>
      <t>/  Excludes enacted administrative reductions of $215,000.</t>
    </r>
  </si>
  <si>
    <r>
      <t>4</t>
    </r>
    <r>
      <rPr>
        <sz val="12"/>
        <color indexed="8"/>
        <rFont val="Arial"/>
        <family val="2"/>
      </rPr>
      <t>/  Reflects a decrease of $1,195,000 for the budget amendment for bioterrorism.</t>
    </r>
  </si>
  <si>
    <t>2/</t>
  </si>
  <si>
    <t>3/</t>
  </si>
  <si>
    <t>2/4/</t>
  </si>
  <si>
    <t>Office of the Director</t>
  </si>
  <si>
    <t>Office of Extramural Affairs</t>
  </si>
  <si>
    <t>Center of AIDS and Other Medical</t>
  </si>
  <si>
    <t>Consequences</t>
  </si>
  <si>
    <t>Division of Neuroscience &amp;</t>
  </si>
  <si>
    <t>Behavioral Research</t>
  </si>
  <si>
    <t>Division of Epidemiology &amp; Services</t>
  </si>
  <si>
    <t>&amp; Prevention Research</t>
  </si>
  <si>
    <t>Division of Treatment Research &amp;</t>
  </si>
  <si>
    <t>Development</t>
  </si>
  <si>
    <t xml:space="preserve">Office of Science Policy and </t>
  </si>
  <si>
    <t>Communications</t>
  </si>
  <si>
    <t>Center for Clinical Trials Neetwork</t>
  </si>
  <si>
    <t>Intramural Research Program</t>
  </si>
  <si>
    <t>Comparative transfer to NIBIB for Radiology Program</t>
  </si>
  <si>
    <t>Comparative transfer to Buildings and Facilities</t>
  </si>
  <si>
    <t>Comparative transfer to Office of the Director for program changes</t>
  </si>
  <si>
    <t>FY 2003 - $1,814,000; FY 2004 - $1,814,000; FY 2005 - $1,814,000</t>
  </si>
  <si>
    <t>Real Transfer from:</t>
  </si>
  <si>
    <t>Section 464L(d)</t>
  </si>
  <si>
    <t>42§285o</t>
  </si>
  <si>
    <t>Excludes $195,000 in FY 2003 and $129,000  in FY 2004 for royalties.</t>
  </si>
  <si>
    <t xml:space="preserve">   National Institute on Drug Abuse</t>
  </si>
  <si>
    <t xml:space="preserve">       National Institutes of Health</t>
  </si>
  <si>
    <t xml:space="preserve">      Budget Mechanism - Total</t>
  </si>
  <si>
    <t>Office of Planning and Resource Mgt</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</si>
</sst>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_);\(#,##0.0\)"/>
    <numFmt numFmtId="166" formatCode="0_);[Red]\-0_)"/>
    <numFmt numFmtId="167" formatCode="0.0_)"/>
    <numFmt numFmtId="168" formatCode="mm/dd/yy_)"/>
    <numFmt numFmtId="169" formatCode="0_)"/>
    <numFmt numFmtId="170" formatCode="0.0%"/>
    <numFmt numFmtId="171" formatCode="\(#,##0\);\(\(#,##0\)\)"/>
    <numFmt numFmtId="172" formatCode="_(* #,##0.000_);_(* \(#,##0.000\);_(* &quot;-&quot;??_);_(@_)"/>
    <numFmt numFmtId="173" formatCode="_(* #,##0.0000_);_(* \(#,##0.0000\);_(* &quot;-&quot;??_);_(@_)"/>
    <numFmt numFmtId="174" formatCode="_(* #,##0.0_);_(* \(#,##0.0\);_(* &quot;-&quot;??_);_(@_)"/>
    <numFmt numFmtId="175" formatCode="0.00;[Red]0.00"/>
    <numFmt numFmtId="176" formatCode="00000"/>
    <numFmt numFmtId="177" formatCode="_(&quot;$&quot;* #,##0.0_);_(&quot;$&quot;* \(#,##0.0\);_(&quot;$&quot;* &quot;-&quot;??_);_(@_)"/>
    <numFmt numFmtId="178" formatCode="_(&quot;$&quot;* #,##0_);_(&quot;$&quot;* \(#,##0\);_(&quot;$&quot;* &quot;-&quot;??_);_(@_)"/>
    <numFmt numFmtId="179" formatCode="0.00_);\(0.00\)"/>
    <numFmt numFmtId="180" formatCode="0_);\(0\)"/>
    <numFmt numFmtId="181" formatCode="&quot;$&quot;#,##0"/>
    <numFmt numFmtId="182" formatCode="_(* #,##0_);_(* \(#,##0\);_(* &quot;-&quot;??_);_(@_)"/>
    <numFmt numFmtId="183" formatCode="0.0_);\(0.0\)"/>
    <numFmt numFmtId="184" formatCode="0;[Red]0"/>
    <numFmt numFmtId="185" formatCode="#\ ?/10"/>
    <numFmt numFmtId="186" formatCode="0.0"/>
    <numFmt numFmtId="187" formatCode="[&lt;=9999999]###\-####;\(###\)\ ###\-####"/>
    <numFmt numFmtId="188" formatCode="m/d"/>
    <numFmt numFmtId="189" formatCode="&quot;$&quot;#,##0.0"/>
    <numFmt numFmtId="190" formatCode="#,##0;[Red]#,##0"/>
  </numFmts>
  <fonts count="40">
    <font>
      <sz val="12"/>
      <name val="Arial MT"/>
      <family val="0"/>
    </font>
    <font>
      <sz val="10"/>
      <name val="Arial"/>
      <family val="0"/>
    </font>
    <font>
      <sz val="12"/>
      <color indexed="8"/>
      <name val="Arial"/>
      <family val="0"/>
    </font>
    <font>
      <sz val="10"/>
      <color indexed="8"/>
      <name val="Arial"/>
      <family val="0"/>
    </font>
    <font>
      <sz val="12"/>
      <color indexed="8"/>
      <name val="Arial MT"/>
      <family val="0"/>
    </font>
    <font>
      <u val="single"/>
      <sz val="12"/>
      <color indexed="8"/>
      <name val="Arial"/>
      <family val="0"/>
    </font>
    <font>
      <sz val="12"/>
      <color indexed="8"/>
      <name val="Times New Roman"/>
      <family val="1"/>
    </font>
    <font>
      <b/>
      <sz val="12"/>
      <color indexed="8"/>
      <name val="Arial"/>
      <family val="0"/>
    </font>
    <font>
      <b/>
      <sz val="10"/>
      <color indexed="8"/>
      <name val="Arial"/>
      <family val="0"/>
    </font>
    <font>
      <u val="single"/>
      <sz val="10.45"/>
      <color indexed="12"/>
      <name val="Arial MT"/>
      <family val="0"/>
    </font>
    <font>
      <u val="single"/>
      <sz val="10.45"/>
      <color indexed="36"/>
      <name val="Arial MT"/>
      <family val="0"/>
    </font>
    <font>
      <b/>
      <sz val="12"/>
      <name val="Arial MT"/>
      <family val="0"/>
    </font>
    <font>
      <sz val="14"/>
      <name val="Arial"/>
      <family val="2"/>
    </font>
    <font>
      <sz val="14"/>
      <name val="Times New Roman"/>
      <family val="1"/>
    </font>
    <font>
      <sz val="12"/>
      <name val="Times New Roman"/>
      <family val="1"/>
    </font>
    <font>
      <b/>
      <sz val="12"/>
      <name val="Times New Roman"/>
      <family val="1"/>
    </font>
    <font>
      <b/>
      <sz val="12"/>
      <color indexed="8"/>
      <name val="Arial MT"/>
      <family val="0"/>
    </font>
    <font>
      <b/>
      <sz val="12"/>
      <color indexed="10"/>
      <name val="Arial MT"/>
      <family val="0"/>
    </font>
    <font>
      <b/>
      <sz val="9"/>
      <name val="Tahoma"/>
      <family val="2"/>
    </font>
    <font>
      <b/>
      <sz val="12"/>
      <color indexed="10"/>
      <name val="Times New Roman"/>
      <family val="1"/>
    </font>
    <font>
      <b/>
      <sz val="14"/>
      <color indexed="8"/>
      <name val="Arial"/>
      <family val="2"/>
    </font>
    <font>
      <b/>
      <sz val="14"/>
      <name val="Times New Roman"/>
      <family val="1"/>
    </font>
    <font>
      <b/>
      <sz val="8"/>
      <name val="Times New Roman"/>
      <family val="1"/>
    </font>
    <font>
      <b/>
      <sz val="8.5"/>
      <name val="Times New Roman"/>
      <family val="1"/>
    </font>
    <font>
      <b/>
      <u val="single"/>
      <sz val="12"/>
      <color indexed="8"/>
      <name val="Arial"/>
      <family val="2"/>
    </font>
    <font>
      <sz val="12"/>
      <name val="Arial"/>
      <family val="2"/>
    </font>
    <font>
      <b/>
      <sz val="14"/>
      <name val="Arial"/>
      <family val="2"/>
    </font>
    <font>
      <sz val="9.5"/>
      <name val="Arial"/>
      <family val="2"/>
    </font>
    <font>
      <b/>
      <sz val="11.25"/>
      <name val="Arial"/>
      <family val="2"/>
    </font>
    <font>
      <b/>
      <sz val="8.75"/>
      <name val="Arial"/>
      <family val="2"/>
    </font>
    <font>
      <b/>
      <sz val="8"/>
      <name val="Arial"/>
      <family val="2"/>
    </font>
    <font>
      <sz val="11"/>
      <name val="Arial"/>
      <family val="2"/>
    </font>
    <font>
      <b/>
      <sz val="18"/>
      <color indexed="10"/>
      <name val="Arial"/>
      <family val="2"/>
    </font>
    <font>
      <b/>
      <sz val="14"/>
      <color indexed="10"/>
      <name val="Arial"/>
      <family val="2"/>
    </font>
    <font>
      <b/>
      <sz val="12"/>
      <name val="Arial"/>
      <family val="2"/>
    </font>
    <font>
      <b/>
      <sz val="10"/>
      <name val="Arial"/>
      <family val="2"/>
    </font>
    <font>
      <u val="single"/>
      <sz val="12"/>
      <color indexed="8"/>
      <name val="Times New Roman"/>
      <family val="1"/>
    </font>
    <font>
      <sz val="11"/>
      <name val="Arial MT"/>
      <family val="0"/>
    </font>
    <font>
      <sz val="13"/>
      <name val="Arial"/>
      <family val="0"/>
    </font>
    <font>
      <b/>
      <sz val="8"/>
      <name val="Arial MT"/>
      <family val="2"/>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109">
    <border>
      <left/>
      <right/>
      <top/>
      <bottom/>
      <diagonal/>
    </border>
    <border>
      <left style="thin"/>
      <right style="thin"/>
      <top style="thin"/>
      <bottom style="thin"/>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style="medium">
        <color indexed="8"/>
      </left>
      <right>
        <color indexed="63"/>
      </right>
      <top>
        <color indexed="63"/>
      </top>
      <bottom>
        <color indexed="63"/>
      </bottom>
    </border>
    <border>
      <left style="medium">
        <color indexed="8"/>
      </left>
      <right style="thin">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color indexed="63"/>
      </top>
      <bottom>
        <color indexed="63"/>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medium">
        <color indexed="8"/>
      </top>
      <bottom style="medium"/>
    </border>
    <border>
      <left style="medium">
        <color indexed="8"/>
      </left>
      <right style="thin">
        <color indexed="8"/>
      </right>
      <top style="medium">
        <color indexed="8"/>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color indexed="8"/>
      </left>
      <right>
        <color indexed="63"/>
      </right>
      <top style="medium">
        <color indexed="8"/>
      </top>
      <bottom style="medium"/>
    </border>
    <border>
      <left>
        <color indexed="63"/>
      </left>
      <right style="thin"/>
      <top style="medium">
        <color indexed="8"/>
      </top>
      <bottom style="medium"/>
    </border>
    <border>
      <left style="thin"/>
      <right style="thin"/>
      <top style="medium">
        <color indexed="8"/>
      </top>
      <bottom style="medium"/>
    </border>
    <border>
      <left style="thick">
        <color indexed="8"/>
      </left>
      <right style="thick">
        <color indexed="8"/>
      </right>
      <top style="thick">
        <color indexed="8"/>
      </top>
      <bottom>
        <color indexed="63"/>
      </bottom>
    </border>
    <border>
      <left style="thick">
        <color indexed="8"/>
      </left>
      <right style="thick">
        <color indexed="8"/>
      </right>
      <top>
        <color indexed="63"/>
      </top>
      <bottom>
        <color indexed="63"/>
      </bottom>
    </border>
    <border>
      <left style="thick">
        <color indexed="8"/>
      </left>
      <right style="thick">
        <color indexed="8"/>
      </right>
      <top>
        <color indexed="63"/>
      </top>
      <bottom style="thick">
        <color indexed="8"/>
      </bottom>
    </border>
    <border>
      <left style="thick">
        <color indexed="8"/>
      </left>
      <right>
        <color indexed="63"/>
      </right>
      <top style="thick">
        <color indexed="8"/>
      </top>
      <bottom>
        <color indexed="63"/>
      </bottom>
    </border>
    <border>
      <left style="thick">
        <color indexed="8"/>
      </left>
      <right>
        <color indexed="63"/>
      </right>
      <top>
        <color indexed="63"/>
      </top>
      <bottom style="thin">
        <color indexed="8"/>
      </bottom>
    </border>
    <border>
      <left style="thick">
        <color indexed="8"/>
      </left>
      <right>
        <color indexed="63"/>
      </right>
      <top style="thin">
        <color indexed="8"/>
      </top>
      <bottom>
        <color indexed="63"/>
      </bottom>
    </border>
    <border>
      <left style="thick">
        <color indexed="8"/>
      </left>
      <right>
        <color indexed="63"/>
      </right>
      <top>
        <color indexed="63"/>
      </top>
      <bottom>
        <color indexed="63"/>
      </bottom>
    </border>
    <border>
      <left style="thick">
        <color indexed="8"/>
      </left>
      <right>
        <color indexed="63"/>
      </right>
      <top>
        <color indexed="63"/>
      </top>
      <bottom style="thick">
        <color indexed="8"/>
      </bottom>
    </border>
    <border>
      <left style="thin">
        <color indexed="8"/>
      </left>
      <right style="thick">
        <color indexed="8"/>
      </right>
      <top>
        <color indexed="63"/>
      </top>
      <bottom style="thin"/>
    </border>
    <border>
      <left style="thin">
        <color indexed="8"/>
      </left>
      <right style="thick">
        <color indexed="8"/>
      </right>
      <top style="thin"/>
      <bottom style="thin"/>
    </border>
    <border>
      <left style="thin">
        <color indexed="8"/>
      </left>
      <right style="thick">
        <color indexed="8"/>
      </right>
      <top>
        <color indexed="63"/>
      </top>
      <bottom>
        <color indexed="63"/>
      </bottom>
    </border>
    <border>
      <left style="thin">
        <color indexed="8"/>
      </left>
      <right style="thick">
        <color indexed="8"/>
      </right>
      <top style="thick">
        <color indexed="8"/>
      </top>
      <bottom>
        <color indexed="63"/>
      </bottom>
    </border>
    <border>
      <left style="thin">
        <color indexed="8"/>
      </left>
      <right style="thick">
        <color indexed="8"/>
      </right>
      <top style="thin"/>
      <bottom style="thick">
        <color indexed="8"/>
      </bottom>
    </border>
    <border>
      <left>
        <color indexed="63"/>
      </left>
      <right style="thick">
        <color indexed="8"/>
      </right>
      <top>
        <color indexed="63"/>
      </top>
      <bottom style="thick">
        <color indexed="8"/>
      </bottom>
    </border>
    <border>
      <left style="thin">
        <color indexed="8"/>
      </left>
      <right style="thick">
        <color indexed="8"/>
      </right>
      <top>
        <color indexed="63"/>
      </top>
      <bottom style="thin">
        <color indexed="8"/>
      </bottom>
    </border>
    <border>
      <left style="thin">
        <color indexed="8"/>
      </left>
      <right style="thick">
        <color indexed="8"/>
      </right>
      <top style="thin">
        <color indexed="8"/>
      </top>
      <bottom style="thin"/>
    </border>
    <border>
      <left style="thin">
        <color indexed="8"/>
      </left>
      <right style="thick">
        <color indexed="8"/>
      </right>
      <top>
        <color indexed="63"/>
      </top>
      <bottom style="thick">
        <color indexed="8"/>
      </bottom>
    </border>
    <border>
      <left style="thick">
        <color indexed="8"/>
      </left>
      <right style="thin">
        <color indexed="8"/>
      </right>
      <top>
        <color indexed="63"/>
      </top>
      <bottom>
        <color indexed="63"/>
      </bottom>
    </border>
    <border>
      <left>
        <color indexed="63"/>
      </left>
      <right style="thick">
        <color indexed="8"/>
      </right>
      <top>
        <color indexed="63"/>
      </top>
      <bottom>
        <color indexed="63"/>
      </bottom>
    </border>
    <border>
      <left style="thick">
        <color indexed="8"/>
      </left>
      <right style="thin">
        <color indexed="8"/>
      </right>
      <top>
        <color indexed="63"/>
      </top>
      <bottom style="thick">
        <color indexed="8"/>
      </bottom>
    </border>
    <border>
      <left style="thick">
        <color indexed="8"/>
      </left>
      <right style="thin">
        <color indexed="8"/>
      </right>
      <top>
        <color indexed="63"/>
      </top>
      <bottom style="thin">
        <color indexed="8"/>
      </bottom>
    </border>
    <border>
      <left style="thick">
        <color indexed="8"/>
      </left>
      <right style="thick">
        <color indexed="8"/>
      </right>
      <top>
        <color indexed="63"/>
      </top>
      <bottom style="thin">
        <color indexed="8"/>
      </bottom>
    </border>
    <border>
      <left>
        <color indexed="63"/>
      </left>
      <right>
        <color indexed="63"/>
      </right>
      <top style="thin"/>
      <bottom style="thin"/>
    </border>
    <border>
      <left style="thin"/>
      <right style="thin"/>
      <top style="medium">
        <color indexed="8"/>
      </top>
      <bottom style="thin"/>
    </border>
    <border>
      <left style="medium">
        <color indexed="8"/>
      </left>
      <right style="thin"/>
      <top style="medium">
        <color indexed="8"/>
      </top>
      <bottom style="medium">
        <color indexed="8"/>
      </bottom>
    </border>
    <border>
      <left style="thin"/>
      <right style="medium">
        <color indexed="8"/>
      </right>
      <top style="medium">
        <color indexed="8"/>
      </top>
      <bottom style="thin"/>
    </border>
    <border>
      <left style="medium">
        <color indexed="8"/>
      </left>
      <right style="thin"/>
      <top style="medium">
        <color indexed="8"/>
      </top>
      <bottom>
        <color indexed="63"/>
      </bottom>
    </border>
    <border>
      <left>
        <color indexed="63"/>
      </left>
      <right>
        <color indexed="63"/>
      </right>
      <top style="thin"/>
      <bottom style="medium">
        <color indexed="8"/>
      </bottom>
    </border>
    <border>
      <left>
        <color indexed="63"/>
      </left>
      <right style="thin"/>
      <top style="thin"/>
      <bottom style="medium">
        <color indexed="8"/>
      </bottom>
    </border>
    <border>
      <left style="thin">
        <color indexed="8"/>
      </left>
      <right style="thin">
        <color indexed="8"/>
      </right>
      <top style="thin">
        <color indexed="8"/>
      </top>
      <bottom style="thin"/>
    </border>
    <border>
      <left style="thin">
        <color indexed="8"/>
      </left>
      <right style="thin">
        <color indexed="8"/>
      </right>
      <top style="thin"/>
      <bottom style="thin"/>
    </border>
    <border>
      <left style="thin">
        <color indexed="8"/>
      </left>
      <right style="thin">
        <color indexed="8"/>
      </right>
      <top style="thin"/>
      <bottom style="thin">
        <color indexed="8"/>
      </bottom>
    </border>
    <border>
      <left>
        <color indexed="63"/>
      </left>
      <right style="medium">
        <color indexed="8"/>
      </right>
      <top>
        <color indexed="63"/>
      </top>
      <bottom style="thin"/>
    </border>
    <border>
      <left>
        <color indexed="63"/>
      </left>
      <right style="medium">
        <color indexed="8"/>
      </right>
      <top style="thin"/>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medium">
        <color indexed="8"/>
      </top>
      <bottom style="thin"/>
    </border>
    <border>
      <left style="medium">
        <color indexed="8"/>
      </left>
      <right style="medium">
        <color indexed="8"/>
      </right>
      <top style="thin"/>
      <bottom style="thin"/>
    </border>
    <border>
      <left style="medium">
        <color indexed="8"/>
      </left>
      <right style="medium">
        <color indexed="8"/>
      </right>
      <top style="thin"/>
      <bottom>
        <color indexed="63"/>
      </bottom>
    </border>
    <border>
      <left>
        <color indexed="63"/>
      </left>
      <right style="medium">
        <color indexed="8"/>
      </right>
      <top style="thin">
        <color indexed="8"/>
      </top>
      <bottom>
        <color indexed="63"/>
      </bottom>
    </border>
    <border>
      <left>
        <color indexed="63"/>
      </left>
      <right style="medium">
        <color indexed="8"/>
      </right>
      <top>
        <color indexed="63"/>
      </top>
      <bottom style="thin">
        <color indexed="8"/>
      </bottom>
    </border>
    <border>
      <left style="medium">
        <color indexed="8"/>
      </left>
      <right>
        <color indexed="63"/>
      </right>
      <top style="thin"/>
      <bottom style="thin"/>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thin">
        <color indexed="8"/>
      </left>
      <right style="medium">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medium">
        <color indexed="8"/>
      </top>
      <bottom style="medium">
        <color indexed="8"/>
      </bottom>
    </border>
    <border>
      <left style="thin"/>
      <right style="medium">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style="medium">
        <color indexed="8"/>
      </right>
      <top style="medium">
        <color indexed="8"/>
      </top>
      <bottom style="double">
        <color indexed="8"/>
      </bottom>
    </border>
    <border>
      <left style="medium">
        <color indexed="8"/>
      </left>
      <right>
        <color indexed="63"/>
      </right>
      <top style="medium">
        <color indexed="8"/>
      </top>
      <bottom style="double">
        <color indexed="8"/>
      </bottom>
    </border>
    <border>
      <left>
        <color indexed="63"/>
      </left>
      <right style="medium">
        <color indexed="8"/>
      </right>
      <top style="medium">
        <color indexed="8"/>
      </top>
      <bottom style="double">
        <color indexed="8"/>
      </bottom>
    </border>
    <border>
      <left>
        <color indexed="63"/>
      </left>
      <right style="thin"/>
      <top style="medium">
        <color indexed="8"/>
      </top>
      <bottom style="double">
        <color indexed="8"/>
      </bottom>
    </border>
    <border>
      <left>
        <color indexed="63"/>
      </left>
      <right style="medium">
        <color indexed="8"/>
      </right>
      <top style="thin"/>
      <bottom style="medium">
        <color indexed="8"/>
      </bottom>
    </border>
    <border>
      <left>
        <color indexed="63"/>
      </left>
      <right style="thin"/>
      <top>
        <color indexed="63"/>
      </top>
      <bottom>
        <color indexed="63"/>
      </bottom>
    </border>
    <border>
      <left style="thin"/>
      <right style="medium">
        <color indexed="8"/>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medium">
        <color indexed="8"/>
      </bottom>
    </border>
    <border>
      <left>
        <color indexed="63"/>
      </left>
      <right style="thin"/>
      <top style="medium">
        <color indexed="8"/>
      </top>
      <bottom>
        <color indexed="63"/>
      </bottom>
    </border>
    <border>
      <left style="thin"/>
      <right>
        <color indexed="63"/>
      </right>
      <top style="thin"/>
      <bottom style="thin">
        <color indexed="8"/>
      </bottom>
    </border>
    <border>
      <left>
        <color indexed="63"/>
      </left>
      <right style="thin"/>
      <top style="thin"/>
      <bottom style="thin">
        <color indexed="8"/>
      </bottom>
    </border>
    <border>
      <left>
        <color indexed="63"/>
      </left>
      <right>
        <color indexed="63"/>
      </right>
      <top style="thin"/>
      <bottom style="thin">
        <color indexed="8"/>
      </bottom>
    </border>
  </borders>
  <cellStyleXfs count="22">
    <xf numFmtId="0" fontId="0" fillId="2" borderId="1">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1" fillId="0" borderId="0" applyFont="0" applyFill="0" applyBorder="0" applyAlignment="0" applyProtection="0"/>
  </cellStyleXfs>
  <cellXfs count="714">
    <xf numFmtId="0" fontId="0" fillId="2" borderId="1" xfId="0" applyAlignment="1">
      <alignment/>
    </xf>
    <xf numFmtId="0" fontId="2" fillId="2" borderId="1" xfId="0" applyFont="1" applyAlignment="1" applyProtection="1">
      <alignment horizontal="center"/>
      <protection/>
    </xf>
    <xf numFmtId="0" fontId="2" fillId="2" borderId="1" xfId="0" applyFont="1" applyAlignment="1" applyProtection="1">
      <alignment/>
      <protection/>
    </xf>
    <xf numFmtId="0" fontId="2" fillId="2" borderId="1" xfId="0" applyFont="1" applyAlignment="1" applyProtection="1">
      <alignment horizontal="centerContinuous"/>
      <protection/>
    </xf>
    <xf numFmtId="0" fontId="2" fillId="2" borderId="2" xfId="0" applyFont="1" applyBorder="1" applyAlignment="1" applyProtection="1">
      <alignment horizontal="center"/>
      <protection/>
    </xf>
    <xf numFmtId="0" fontId="2" fillId="2" borderId="3" xfId="0" applyFont="1" applyBorder="1" applyAlignment="1" applyProtection="1">
      <alignment horizontal="center"/>
      <protection/>
    </xf>
    <xf numFmtId="0" fontId="2" fillId="2" borderId="4" xfId="0" applyFont="1" applyBorder="1" applyAlignment="1" applyProtection="1">
      <alignment horizontal="center"/>
      <protection/>
    </xf>
    <xf numFmtId="0" fontId="2" fillId="2" borderId="5" xfId="0" applyFont="1" applyBorder="1" applyAlignment="1" applyProtection="1">
      <alignment horizontal="center"/>
      <protection/>
    </xf>
    <xf numFmtId="0" fontId="2" fillId="2" borderId="6" xfId="0" applyFont="1" applyBorder="1" applyAlignment="1" applyProtection="1">
      <alignment horizontal="center"/>
      <protection/>
    </xf>
    <xf numFmtId="0" fontId="2" fillId="2" borderId="7" xfId="0" applyFont="1" applyBorder="1" applyAlignment="1" applyProtection="1">
      <alignment horizontal="center"/>
      <protection/>
    </xf>
    <xf numFmtId="0" fontId="2" fillId="2" borderId="8" xfId="0" applyFont="1" applyBorder="1" applyAlignment="1" applyProtection="1">
      <alignment/>
      <protection/>
    </xf>
    <xf numFmtId="0" fontId="2" fillId="2" borderId="9" xfId="0" applyFont="1" applyBorder="1" applyAlignment="1" applyProtection="1">
      <alignment/>
      <protection/>
    </xf>
    <xf numFmtId="0" fontId="2" fillId="2" borderId="10" xfId="0" applyFont="1" applyBorder="1" applyAlignment="1" applyProtection="1">
      <alignment/>
      <protection/>
    </xf>
    <xf numFmtId="5" fontId="2" fillId="2" borderId="9" xfId="0" applyNumberFormat="1" applyFont="1" applyBorder="1" applyAlignment="1" applyProtection="1">
      <alignment/>
      <protection/>
    </xf>
    <xf numFmtId="5" fontId="2" fillId="2" borderId="1" xfId="0" applyNumberFormat="1" applyFont="1" applyAlignment="1" applyProtection="1">
      <alignment/>
      <protection/>
    </xf>
    <xf numFmtId="5" fontId="2" fillId="2" borderId="10" xfId="0" applyNumberFormat="1" applyFont="1" applyBorder="1" applyAlignment="1" applyProtection="1">
      <alignment/>
      <protection/>
    </xf>
    <xf numFmtId="0" fontId="2" fillId="2" borderId="10" xfId="0" applyFont="1" applyBorder="1" applyAlignment="1" applyProtection="1">
      <alignment horizontal="right"/>
      <protection/>
    </xf>
    <xf numFmtId="0" fontId="2" fillId="2" borderId="11" xfId="0" applyFont="1" applyBorder="1" applyAlignment="1" applyProtection="1">
      <alignment/>
      <protection/>
    </xf>
    <xf numFmtId="37" fontId="2" fillId="2" borderId="6" xfId="0" applyNumberFormat="1" applyFont="1" applyBorder="1" applyAlignment="1" applyProtection="1">
      <alignment/>
      <protection/>
    </xf>
    <xf numFmtId="37" fontId="2" fillId="2" borderId="7" xfId="0" applyNumberFormat="1" applyFont="1" applyBorder="1" applyAlignment="1" applyProtection="1">
      <alignment/>
      <protection/>
    </xf>
    <xf numFmtId="0" fontId="2" fillId="2" borderId="12" xfId="0" applyFont="1" applyBorder="1" applyAlignment="1" applyProtection="1">
      <alignment/>
      <protection/>
    </xf>
    <xf numFmtId="37" fontId="2" fillId="2" borderId="9" xfId="0" applyNumberFormat="1" applyFont="1" applyBorder="1" applyAlignment="1" applyProtection="1">
      <alignment/>
      <protection/>
    </xf>
    <xf numFmtId="37" fontId="2" fillId="2" borderId="1" xfId="0" applyNumberFormat="1" applyFont="1" applyAlignment="1" applyProtection="1">
      <alignment/>
      <protection/>
    </xf>
    <xf numFmtId="37" fontId="2" fillId="2" borderId="10" xfId="0" applyNumberFormat="1" applyFont="1" applyBorder="1" applyAlignment="1" applyProtection="1">
      <alignment/>
      <protection/>
    </xf>
    <xf numFmtId="37" fontId="2" fillId="2" borderId="9" xfId="0" applyNumberFormat="1" applyFont="1" applyBorder="1" applyAlignment="1" applyProtection="1">
      <alignment horizontal="right"/>
      <protection/>
    </xf>
    <xf numFmtId="0" fontId="2" fillId="2" borderId="1" xfId="0" applyFont="1" applyAlignment="1" applyProtection="1">
      <alignment horizontal="right"/>
      <protection/>
    </xf>
    <xf numFmtId="37" fontId="2" fillId="2" borderId="1" xfId="0" applyNumberFormat="1" applyFont="1" applyAlignment="1" applyProtection="1">
      <alignment horizontal="right"/>
      <protection/>
    </xf>
    <xf numFmtId="0" fontId="2" fillId="2" borderId="13" xfId="0" applyFont="1" applyBorder="1" applyAlignment="1" applyProtection="1">
      <alignment/>
      <protection/>
    </xf>
    <xf numFmtId="37" fontId="2" fillId="3" borderId="9" xfId="0" applyNumberFormat="1" applyFont="1" applyFill="1" applyBorder="1" applyAlignment="1" applyProtection="1">
      <alignment/>
      <protection/>
    </xf>
    <xf numFmtId="37" fontId="2" fillId="3" borderId="10" xfId="0" applyNumberFormat="1" applyFont="1" applyFill="1" applyBorder="1" applyAlignment="1" applyProtection="1">
      <alignment/>
      <protection/>
    </xf>
    <xf numFmtId="37" fontId="2" fillId="2" borderId="1" xfId="0" applyNumberFormat="1" applyFont="1" applyAlignment="1" applyProtection="1">
      <alignment horizontal="centerContinuous"/>
      <protection/>
    </xf>
    <xf numFmtId="0" fontId="3" fillId="2" borderId="1" xfId="0" applyFont="1" applyAlignment="1" applyProtection="1">
      <alignment/>
      <protection/>
    </xf>
    <xf numFmtId="0" fontId="4" fillId="2" borderId="1" xfId="0" applyFont="1" applyAlignment="1" applyProtection="1">
      <alignment/>
      <protection/>
    </xf>
    <xf numFmtId="0" fontId="2" fillId="2" borderId="14" xfId="0" applyFont="1" applyBorder="1" applyAlignment="1" applyProtection="1">
      <alignment/>
      <protection/>
    </xf>
    <xf numFmtId="0" fontId="2" fillId="2" borderId="15" xfId="0" applyFont="1" applyBorder="1" applyAlignment="1" applyProtection="1">
      <alignment horizontal="centerContinuous"/>
      <protection/>
    </xf>
    <xf numFmtId="0" fontId="2" fillId="2" borderId="4" xfId="0" applyFont="1" applyBorder="1" applyAlignment="1" applyProtection="1">
      <alignment horizontal="centerContinuous"/>
      <protection/>
    </xf>
    <xf numFmtId="0" fontId="2" fillId="2" borderId="15" xfId="0" applyFont="1" applyBorder="1" applyAlignment="1" applyProtection="1">
      <alignment horizontal="center"/>
      <protection/>
    </xf>
    <xf numFmtId="0" fontId="2" fillId="2" borderId="14" xfId="0" applyFont="1" applyBorder="1" applyAlignment="1" applyProtection="1">
      <alignment horizontal="center"/>
      <protection/>
    </xf>
    <xf numFmtId="0" fontId="2" fillId="2" borderId="16" xfId="0" applyFont="1" applyBorder="1" applyAlignment="1" applyProtection="1">
      <alignment horizontal="center"/>
      <protection/>
    </xf>
    <xf numFmtId="0" fontId="2" fillId="3" borderId="11" xfId="0" applyFont="1" applyFill="1" applyBorder="1" applyAlignment="1" applyProtection="1">
      <alignment horizontal="centerContinuous"/>
      <protection/>
    </xf>
    <xf numFmtId="0" fontId="2" fillId="3" borderId="7" xfId="0" applyFont="1" applyFill="1" applyBorder="1" applyAlignment="1" applyProtection="1">
      <alignment horizontal="centerContinuous"/>
      <protection/>
    </xf>
    <xf numFmtId="0" fontId="2" fillId="2" borderId="11" xfId="0" applyFont="1" applyBorder="1" applyAlignment="1" applyProtection="1">
      <alignment horizontal="center"/>
      <protection/>
    </xf>
    <xf numFmtId="0" fontId="2" fillId="2" borderId="17" xfId="0" applyFont="1" applyBorder="1" applyAlignment="1" applyProtection="1">
      <alignment/>
      <protection/>
    </xf>
    <xf numFmtId="0" fontId="2" fillId="2" borderId="7" xfId="0" applyFont="1" applyBorder="1" applyAlignment="1" applyProtection="1">
      <alignment/>
      <protection/>
    </xf>
    <xf numFmtId="0" fontId="2" fillId="2" borderId="16" xfId="0" applyFont="1" applyBorder="1" applyAlignment="1" applyProtection="1">
      <alignment/>
      <protection/>
    </xf>
    <xf numFmtId="0" fontId="2" fillId="2" borderId="18" xfId="0" applyFont="1" applyBorder="1" applyAlignment="1" applyProtection="1">
      <alignment/>
      <protection/>
    </xf>
    <xf numFmtId="0" fontId="2" fillId="2" borderId="19" xfId="0" applyFont="1" applyBorder="1" applyAlignment="1" applyProtection="1">
      <alignment/>
      <protection/>
    </xf>
    <xf numFmtId="0" fontId="5" fillId="2" borderId="17" xfId="0" applyFont="1" applyBorder="1" applyAlignment="1" applyProtection="1">
      <alignment/>
      <protection/>
    </xf>
    <xf numFmtId="0" fontId="2" fillId="2" borderId="12" xfId="0" applyFont="1" applyBorder="1" applyAlignment="1" applyProtection="1">
      <alignment horizontal="center"/>
      <protection/>
    </xf>
    <xf numFmtId="0" fontId="2" fillId="2" borderId="10" xfId="0" applyFont="1" applyBorder="1" applyAlignment="1" applyProtection="1">
      <alignment horizontal="center"/>
      <protection/>
    </xf>
    <xf numFmtId="0" fontId="5" fillId="2" borderId="12" xfId="0" applyFont="1" applyBorder="1" applyAlignment="1" applyProtection="1">
      <alignment/>
      <protection/>
    </xf>
    <xf numFmtId="37" fontId="2" fillId="2" borderId="12" xfId="0" applyNumberFormat="1" applyFont="1" applyBorder="1" applyAlignment="1" applyProtection="1">
      <alignment/>
      <protection/>
    </xf>
    <xf numFmtId="164" fontId="2" fillId="2" borderId="10" xfId="0" applyNumberFormat="1" applyFont="1" applyBorder="1" applyAlignment="1" applyProtection="1">
      <alignment/>
      <protection/>
    </xf>
    <xf numFmtId="164" fontId="2" fillId="2" borderId="17" xfId="0" applyNumberFormat="1" applyFont="1" applyBorder="1" applyAlignment="1" applyProtection="1">
      <alignment/>
      <protection/>
    </xf>
    <xf numFmtId="164" fontId="2" fillId="2" borderId="1" xfId="0" applyNumberFormat="1" applyFont="1" applyAlignment="1" applyProtection="1">
      <alignment/>
      <protection/>
    </xf>
    <xf numFmtId="37" fontId="2" fillId="2" borderId="11" xfId="0" applyNumberFormat="1" applyFont="1" applyBorder="1" applyAlignment="1" applyProtection="1">
      <alignment/>
      <protection/>
    </xf>
    <xf numFmtId="164" fontId="2" fillId="2" borderId="7" xfId="0" applyNumberFormat="1" applyFont="1" applyBorder="1" applyAlignment="1" applyProtection="1">
      <alignment/>
      <protection/>
    </xf>
    <xf numFmtId="164" fontId="2" fillId="2" borderId="11" xfId="0" applyNumberFormat="1" applyFont="1" applyBorder="1" applyAlignment="1" applyProtection="1">
      <alignment/>
      <protection/>
    </xf>
    <xf numFmtId="164" fontId="2" fillId="2" borderId="16" xfId="0" applyNumberFormat="1" applyFont="1" applyBorder="1" applyAlignment="1" applyProtection="1">
      <alignment/>
      <protection/>
    </xf>
    <xf numFmtId="165" fontId="2" fillId="2" borderId="7" xfId="0" applyNumberFormat="1" applyFont="1" applyBorder="1" applyAlignment="1" applyProtection="1">
      <alignment/>
      <protection/>
    </xf>
    <xf numFmtId="0" fontId="2" fillId="2" borderId="20" xfId="0" applyFont="1" applyBorder="1" applyAlignment="1" applyProtection="1">
      <alignment/>
      <protection/>
    </xf>
    <xf numFmtId="37" fontId="2" fillId="2" borderId="20" xfId="0" applyNumberFormat="1" applyFont="1" applyBorder="1" applyAlignment="1" applyProtection="1">
      <alignment/>
      <protection/>
    </xf>
    <xf numFmtId="37" fontId="2" fillId="2" borderId="18" xfId="0" applyNumberFormat="1" applyFont="1" applyBorder="1" applyAlignment="1" applyProtection="1">
      <alignment/>
      <protection/>
    </xf>
    <xf numFmtId="166" fontId="2" fillId="2" borderId="11" xfId="0" applyNumberFormat="1" applyFont="1" applyBorder="1" applyAlignment="1" applyProtection="1">
      <alignment/>
      <protection/>
    </xf>
    <xf numFmtId="166" fontId="2" fillId="2" borderId="16" xfId="0" applyNumberFormat="1" applyFont="1" applyBorder="1" applyAlignment="1" applyProtection="1">
      <alignment/>
      <protection/>
    </xf>
    <xf numFmtId="167" fontId="2" fillId="2" borderId="10" xfId="0" applyNumberFormat="1" applyFont="1" applyBorder="1" applyAlignment="1" applyProtection="1">
      <alignment/>
      <protection/>
    </xf>
    <xf numFmtId="167" fontId="2" fillId="2" borderId="17" xfId="0" applyNumberFormat="1" applyFont="1" applyBorder="1" applyAlignment="1" applyProtection="1">
      <alignment/>
      <protection/>
    </xf>
    <xf numFmtId="167" fontId="2" fillId="2" borderId="18" xfId="0" applyNumberFormat="1" applyFont="1" applyBorder="1" applyAlignment="1" applyProtection="1">
      <alignment/>
      <protection/>
    </xf>
    <xf numFmtId="167" fontId="2" fillId="2" borderId="19" xfId="0" applyNumberFormat="1" applyFont="1" applyBorder="1" applyAlignment="1" applyProtection="1">
      <alignment/>
      <protection/>
    </xf>
    <xf numFmtId="37" fontId="2" fillId="2" borderId="12" xfId="0" applyNumberFormat="1" applyFont="1" applyBorder="1" applyAlignment="1" applyProtection="1">
      <alignment horizontal="right"/>
      <protection/>
    </xf>
    <xf numFmtId="37" fontId="5" fillId="2" borderId="12" xfId="0" applyNumberFormat="1" applyFont="1" applyBorder="1" applyAlignment="1" applyProtection="1">
      <alignment horizontal="right"/>
      <protection/>
    </xf>
    <xf numFmtId="37" fontId="2" fillId="3" borderId="12" xfId="0" applyNumberFormat="1" applyFont="1" applyFill="1" applyBorder="1" applyAlignment="1" applyProtection="1">
      <alignment/>
      <protection/>
    </xf>
    <xf numFmtId="0" fontId="2" fillId="2" borderId="15" xfId="0" applyFont="1" applyBorder="1" applyAlignment="1" applyProtection="1">
      <alignment/>
      <protection/>
    </xf>
    <xf numFmtId="0" fontId="2" fillId="2" borderId="3" xfId="0" applyFont="1" applyBorder="1" applyAlignment="1" applyProtection="1">
      <alignment horizontal="centerContinuous"/>
      <protection/>
    </xf>
    <xf numFmtId="0" fontId="2" fillId="2" borderId="11" xfId="0" applyFont="1" applyBorder="1" applyAlignment="1" applyProtection="1">
      <alignment horizontal="centerContinuous"/>
      <protection/>
    </xf>
    <xf numFmtId="0" fontId="2" fillId="2" borderId="6" xfId="0" applyFont="1" applyBorder="1" applyAlignment="1" applyProtection="1">
      <alignment horizontal="centerContinuous"/>
      <protection/>
    </xf>
    <xf numFmtId="0" fontId="2" fillId="2" borderId="7" xfId="0" applyFont="1" applyBorder="1" applyAlignment="1" applyProtection="1">
      <alignment horizontal="centerContinuous"/>
      <protection/>
    </xf>
    <xf numFmtId="5" fontId="2" fillId="2" borderId="10" xfId="0" applyNumberFormat="1" applyFont="1" applyBorder="1" applyAlignment="1" applyProtection="1">
      <alignment horizontal="right"/>
      <protection/>
    </xf>
    <xf numFmtId="37" fontId="2" fillId="2" borderId="10" xfId="0" applyNumberFormat="1" applyFont="1" applyBorder="1" applyAlignment="1" applyProtection="1">
      <alignment horizontal="right"/>
      <protection/>
    </xf>
    <xf numFmtId="37" fontId="2" fillId="3" borderId="11" xfId="0" applyNumberFormat="1" applyFont="1" applyFill="1" applyBorder="1" applyAlignment="1" applyProtection="1">
      <alignment/>
      <protection/>
    </xf>
    <xf numFmtId="37" fontId="2" fillId="3" borderId="6" xfId="0" applyNumberFormat="1" applyFont="1" applyFill="1" applyBorder="1" applyAlignment="1" applyProtection="1">
      <alignment/>
      <protection/>
    </xf>
    <xf numFmtId="0" fontId="2" fillId="2" borderId="6" xfId="0" applyFont="1" applyBorder="1" applyAlignment="1" applyProtection="1">
      <alignment/>
      <protection/>
    </xf>
    <xf numFmtId="37" fontId="2" fillId="3" borderId="7" xfId="0" applyNumberFormat="1" applyFont="1" applyFill="1" applyBorder="1" applyAlignment="1" applyProtection="1">
      <alignment/>
      <protection/>
    </xf>
    <xf numFmtId="0" fontId="2" fillId="2" borderId="1" xfId="0" applyFont="1" applyAlignment="1" applyProtection="1">
      <alignment horizontal="left"/>
      <protection/>
    </xf>
    <xf numFmtId="37" fontId="2" fillId="2" borderId="1" xfId="0" applyNumberFormat="1" applyFont="1" applyAlignment="1" applyProtection="1">
      <alignment horizontal="left"/>
      <protection/>
    </xf>
    <xf numFmtId="0" fontId="2" fillId="2" borderId="3" xfId="0" applyFont="1" applyBorder="1" applyAlignment="1" applyProtection="1">
      <alignment/>
      <protection/>
    </xf>
    <xf numFmtId="0" fontId="2" fillId="2" borderId="4" xfId="0" applyFont="1" applyBorder="1" applyAlignment="1" applyProtection="1">
      <alignment/>
      <protection/>
    </xf>
    <xf numFmtId="0" fontId="2" fillId="3" borderId="21" xfId="0" applyFont="1" applyFill="1" applyBorder="1" applyAlignment="1" applyProtection="1">
      <alignment/>
      <protection/>
    </xf>
    <xf numFmtId="0" fontId="5" fillId="2" borderId="12" xfId="0" applyFont="1" applyBorder="1" applyAlignment="1" applyProtection="1">
      <alignment horizontal="centerContinuous"/>
      <protection/>
    </xf>
    <xf numFmtId="37" fontId="2" fillId="3" borderId="7" xfId="0" applyNumberFormat="1" applyFont="1" applyFill="1" applyBorder="1" applyAlignment="1" applyProtection="1">
      <alignment horizontal="centerContinuous"/>
      <protection/>
    </xf>
    <xf numFmtId="37" fontId="2" fillId="2" borderId="6" xfId="0" applyNumberFormat="1" applyFont="1" applyBorder="1" applyAlignment="1" applyProtection="1">
      <alignment horizontal="center"/>
      <protection/>
    </xf>
    <xf numFmtId="37" fontId="2" fillId="2" borderId="7" xfId="0" applyNumberFormat="1" applyFont="1" applyBorder="1" applyAlignment="1" applyProtection="1">
      <alignment horizontal="center"/>
      <protection/>
    </xf>
    <xf numFmtId="0" fontId="4" fillId="2" borderId="10" xfId="0" applyFont="1" applyBorder="1" applyAlignment="1" applyProtection="1">
      <alignment/>
      <protection/>
    </xf>
    <xf numFmtId="37" fontId="2" fillId="2" borderId="7" xfId="0" applyNumberFormat="1" applyFont="1" applyBorder="1" applyAlignment="1" applyProtection="1">
      <alignment horizontal="right"/>
      <protection/>
    </xf>
    <xf numFmtId="37" fontId="2" fillId="2" borderId="12" xfId="0" applyNumberFormat="1" applyFont="1" applyBorder="1" applyAlignment="1" applyProtection="1">
      <alignment horizontal="centerContinuous"/>
      <protection/>
    </xf>
    <xf numFmtId="37" fontId="2" fillId="2" borderId="6" xfId="0" applyNumberFormat="1" applyFont="1" applyBorder="1" applyAlignment="1" applyProtection="1">
      <alignment horizontal="right"/>
      <protection/>
    </xf>
    <xf numFmtId="37" fontId="5" fillId="2" borderId="12" xfId="0" applyNumberFormat="1" applyFont="1" applyBorder="1" applyAlignment="1" applyProtection="1">
      <alignment horizontal="center"/>
      <protection/>
    </xf>
    <xf numFmtId="37" fontId="2" fillId="2" borderId="11" xfId="0" applyNumberFormat="1" applyFont="1" applyBorder="1" applyAlignment="1" applyProtection="1">
      <alignment horizontal="right"/>
      <protection/>
    </xf>
    <xf numFmtId="0" fontId="6" fillId="2" borderId="1" xfId="0" applyFont="1" applyAlignment="1" applyProtection="1">
      <alignment/>
      <protection/>
    </xf>
    <xf numFmtId="0" fontId="7" fillId="2" borderId="1" xfId="0" applyFont="1" applyAlignment="1" applyProtection="1">
      <alignment/>
      <protection/>
    </xf>
    <xf numFmtId="5" fontId="2" fillId="2" borderId="7" xfId="0" applyNumberFormat="1" applyFont="1" applyBorder="1" applyAlignment="1" applyProtection="1">
      <alignment horizontal="center"/>
      <protection/>
    </xf>
    <xf numFmtId="37" fontId="2" fillId="2" borderId="17" xfId="0" applyNumberFormat="1" applyFont="1" applyBorder="1" applyAlignment="1" applyProtection="1">
      <alignment/>
      <protection/>
    </xf>
    <xf numFmtId="0" fontId="2" fillId="2" borderId="10" xfId="0" applyFont="1" applyBorder="1" applyAlignment="1" applyProtection="1">
      <alignment horizontal="centerContinuous"/>
      <protection/>
    </xf>
    <xf numFmtId="5" fontId="2" fillId="2" borderId="10" xfId="0" applyNumberFormat="1" applyFont="1" applyBorder="1" applyAlignment="1" applyProtection="1">
      <alignment horizontal="centerContinuous"/>
      <protection/>
    </xf>
    <xf numFmtId="5" fontId="2" fillId="2" borderId="17" xfId="0" applyNumberFormat="1" applyFont="1" applyBorder="1" applyAlignment="1" applyProtection="1">
      <alignment horizontal="centerContinuous"/>
      <protection/>
    </xf>
    <xf numFmtId="165" fontId="2" fillId="2" borderId="10" xfId="0" applyNumberFormat="1" applyFont="1" applyBorder="1" applyAlignment="1" applyProtection="1">
      <alignment/>
      <protection/>
    </xf>
    <xf numFmtId="165" fontId="2" fillId="2" borderId="17" xfId="0" applyNumberFormat="1" applyFont="1" applyBorder="1" applyAlignment="1" applyProtection="1">
      <alignment/>
      <protection/>
    </xf>
    <xf numFmtId="5" fontId="2" fillId="2" borderId="17" xfId="0" applyNumberFormat="1" applyFont="1" applyBorder="1" applyAlignment="1" applyProtection="1">
      <alignment/>
      <protection/>
    </xf>
    <xf numFmtId="0" fontId="2" fillId="2" borderId="22" xfId="0" applyFont="1" applyBorder="1" applyAlignment="1" applyProtection="1">
      <alignment horizontal="center"/>
      <protection/>
    </xf>
    <xf numFmtId="0" fontId="2" fillId="2" borderId="23" xfId="0" applyFont="1" applyBorder="1" applyAlignment="1" applyProtection="1">
      <alignment horizontal="center"/>
      <protection/>
    </xf>
    <xf numFmtId="0" fontId="2" fillId="2" borderId="24" xfId="0" applyFont="1" applyBorder="1" applyAlignment="1" applyProtection="1">
      <alignment/>
      <protection/>
    </xf>
    <xf numFmtId="0" fontId="2" fillId="2" borderId="25" xfId="0" applyFont="1" applyBorder="1" applyAlignment="1" applyProtection="1">
      <alignment horizontal="center"/>
      <protection/>
    </xf>
    <xf numFmtId="0" fontId="2" fillId="2" borderId="26" xfId="0" applyFont="1" applyBorder="1" applyAlignment="1" applyProtection="1">
      <alignment horizontal="center"/>
      <protection/>
    </xf>
    <xf numFmtId="0" fontId="2" fillId="2" borderId="9" xfId="0" applyFont="1" applyBorder="1" applyAlignment="1" applyProtection="1">
      <alignment horizontal="center"/>
      <protection/>
    </xf>
    <xf numFmtId="5" fontId="2" fillId="2" borderId="27" xfId="0" applyNumberFormat="1" applyFont="1" applyBorder="1" applyAlignment="1" applyProtection="1">
      <alignment/>
      <protection/>
    </xf>
    <xf numFmtId="5" fontId="2" fillId="2" borderId="16" xfId="0" applyNumberFormat="1" applyFont="1" applyBorder="1" applyAlignment="1" applyProtection="1">
      <alignment horizontal="center"/>
      <protection/>
    </xf>
    <xf numFmtId="5" fontId="2" fillId="2" borderId="12" xfId="0" applyNumberFormat="1" applyFont="1" applyBorder="1" applyAlignment="1" applyProtection="1">
      <alignment/>
      <protection/>
    </xf>
    <xf numFmtId="37" fontId="2" fillId="2" borderId="27" xfId="0" applyNumberFormat="1" applyFont="1" applyBorder="1" applyAlignment="1" applyProtection="1">
      <alignment/>
      <protection/>
    </xf>
    <xf numFmtId="0" fontId="7" fillId="2" borderId="17" xfId="0" applyFont="1" applyBorder="1" applyAlignment="1" applyProtection="1">
      <alignment/>
      <protection/>
    </xf>
    <xf numFmtId="0" fontId="2" fillId="2" borderId="24" xfId="0" applyFont="1" applyBorder="1" applyAlignment="1" applyProtection="1">
      <alignment horizontal="center"/>
      <protection/>
    </xf>
    <xf numFmtId="37" fontId="2" fillId="2" borderId="24" xfId="0" applyNumberFormat="1" applyFont="1" applyBorder="1" applyAlignment="1" applyProtection="1">
      <alignment/>
      <protection/>
    </xf>
    <xf numFmtId="37" fontId="2" fillId="2" borderId="25" xfId="0" applyNumberFormat="1" applyFont="1" applyBorder="1" applyAlignment="1" applyProtection="1">
      <alignment/>
      <protection/>
    </xf>
    <xf numFmtId="0" fontId="7" fillId="2" borderId="24" xfId="0" applyFont="1" applyBorder="1" applyAlignment="1" applyProtection="1">
      <alignment horizontal="center"/>
      <protection/>
    </xf>
    <xf numFmtId="37" fontId="7" fillId="2" borderId="24" xfId="0" applyNumberFormat="1" applyFont="1" applyBorder="1" applyAlignment="1" applyProtection="1">
      <alignment/>
      <protection/>
    </xf>
    <xf numFmtId="37" fontId="7" fillId="2" borderId="25" xfId="0" applyNumberFormat="1" applyFont="1" applyBorder="1" applyAlignment="1" applyProtection="1">
      <alignment/>
      <protection/>
    </xf>
    <xf numFmtId="37" fontId="2" fillId="2" borderId="16" xfId="0" applyNumberFormat="1" applyFont="1" applyBorder="1" applyAlignment="1" applyProtection="1">
      <alignment/>
      <protection/>
    </xf>
    <xf numFmtId="167" fontId="2" fillId="2" borderId="7" xfId="0" applyNumberFormat="1" applyFont="1" applyBorder="1" applyAlignment="1" applyProtection="1">
      <alignment/>
      <protection/>
    </xf>
    <xf numFmtId="167" fontId="2" fillId="2" borderId="16" xfId="0" applyNumberFormat="1" applyFont="1" applyBorder="1" applyAlignment="1" applyProtection="1">
      <alignment/>
      <protection/>
    </xf>
    <xf numFmtId="0" fontId="7" fillId="2" borderId="20" xfId="0" applyFont="1" applyBorder="1" applyAlignment="1" applyProtection="1">
      <alignment horizontal="center"/>
      <protection/>
    </xf>
    <xf numFmtId="0" fontId="7" fillId="2" borderId="18" xfId="0" applyFont="1" applyBorder="1" applyAlignment="1" applyProtection="1">
      <alignment/>
      <protection/>
    </xf>
    <xf numFmtId="37" fontId="7" fillId="2" borderId="18" xfId="0" applyNumberFormat="1" applyFont="1" applyBorder="1" applyAlignment="1" applyProtection="1">
      <alignment/>
      <protection/>
    </xf>
    <xf numFmtId="37" fontId="7" fillId="2" borderId="19" xfId="0" applyNumberFormat="1" applyFont="1" applyBorder="1" applyAlignment="1" applyProtection="1">
      <alignment/>
      <protection/>
    </xf>
    <xf numFmtId="167" fontId="7" fillId="2" borderId="18" xfId="0" applyNumberFormat="1" applyFont="1" applyBorder="1" applyAlignment="1" applyProtection="1">
      <alignment/>
      <protection/>
    </xf>
    <xf numFmtId="0" fontId="7" fillId="2" borderId="16" xfId="0" applyFont="1" applyBorder="1" applyAlignment="1" applyProtection="1">
      <alignment/>
      <protection/>
    </xf>
    <xf numFmtId="37" fontId="7" fillId="2" borderId="16" xfId="0" applyNumberFormat="1" applyFont="1" applyBorder="1" applyAlignment="1" applyProtection="1">
      <alignment/>
      <protection/>
    </xf>
    <xf numFmtId="37" fontId="7" fillId="2" borderId="6" xfId="0" applyNumberFormat="1" applyFont="1" applyBorder="1" applyAlignment="1" applyProtection="1">
      <alignment/>
      <protection/>
    </xf>
    <xf numFmtId="167" fontId="7" fillId="2" borderId="16" xfId="0" applyNumberFormat="1" applyFont="1" applyBorder="1" applyAlignment="1" applyProtection="1">
      <alignment/>
      <protection/>
    </xf>
    <xf numFmtId="0" fontId="7" fillId="2" borderId="19" xfId="0" applyFont="1" applyBorder="1" applyAlignment="1" applyProtection="1">
      <alignment/>
      <protection/>
    </xf>
    <xf numFmtId="37" fontId="7" fillId="2" borderId="21" xfId="0" applyNumberFormat="1" applyFont="1" applyBorder="1" applyAlignment="1" applyProtection="1">
      <alignment/>
      <protection/>
    </xf>
    <xf numFmtId="167" fontId="7" fillId="2" borderId="19" xfId="0" applyNumberFormat="1" applyFont="1" applyBorder="1" applyAlignment="1" applyProtection="1">
      <alignment/>
      <protection/>
    </xf>
    <xf numFmtId="0" fontId="8" fillId="2" borderId="9" xfId="0" applyFont="1" applyBorder="1" applyAlignment="1" applyProtection="1">
      <alignment horizontal="center"/>
      <protection/>
    </xf>
    <xf numFmtId="0" fontId="7" fillId="2" borderId="9" xfId="0" applyFont="1" applyBorder="1" applyAlignment="1" applyProtection="1">
      <alignment horizontal="center"/>
      <protection/>
    </xf>
    <xf numFmtId="37" fontId="2" fillId="2" borderId="19" xfId="0" applyNumberFormat="1" applyFont="1" applyBorder="1" applyAlignment="1" applyProtection="1">
      <alignment/>
      <protection/>
    </xf>
    <xf numFmtId="0" fontId="7" fillId="2" borderId="7" xfId="0" applyFont="1" applyBorder="1" applyAlignment="1" applyProtection="1">
      <alignment/>
      <protection/>
    </xf>
    <xf numFmtId="37" fontId="7" fillId="2" borderId="7" xfId="0" applyNumberFormat="1" applyFont="1" applyBorder="1" applyAlignment="1" applyProtection="1">
      <alignment/>
      <protection/>
    </xf>
    <xf numFmtId="167" fontId="7" fillId="2" borderId="7" xfId="0" applyNumberFormat="1" applyFont="1" applyBorder="1" applyAlignment="1" applyProtection="1">
      <alignment/>
      <protection/>
    </xf>
    <xf numFmtId="164" fontId="2" fillId="2" borderId="28" xfId="0" applyNumberFormat="1" applyFont="1" applyBorder="1" applyAlignment="1" applyProtection="1">
      <alignment/>
      <protection/>
    </xf>
    <xf numFmtId="0" fontId="3" fillId="2" borderId="24" xfId="0" applyFont="1" applyBorder="1" applyAlignment="1" applyProtection="1">
      <alignment/>
      <protection/>
    </xf>
    <xf numFmtId="37" fontId="7" fillId="2" borderId="29" xfId="0" applyNumberFormat="1" applyFont="1" applyBorder="1" applyAlignment="1" applyProtection="1">
      <alignment/>
      <protection/>
    </xf>
    <xf numFmtId="164" fontId="7" fillId="2" borderId="26" xfId="0" applyNumberFormat="1" applyFont="1" applyBorder="1" applyAlignment="1" applyProtection="1">
      <alignment/>
      <protection/>
    </xf>
    <xf numFmtId="170" fontId="2" fillId="2" borderId="10" xfId="0" applyNumberFormat="1" applyFont="1" applyBorder="1" applyAlignment="1" applyProtection="1">
      <alignment/>
      <protection/>
    </xf>
    <xf numFmtId="170" fontId="2" fillId="2" borderId="7" xfId="0" applyNumberFormat="1" applyFont="1" applyBorder="1" applyAlignment="1" applyProtection="1">
      <alignment/>
      <protection/>
    </xf>
    <xf numFmtId="37" fontId="2" fillId="2" borderId="15" xfId="0" applyNumberFormat="1" applyFont="1" applyBorder="1" applyAlignment="1" applyProtection="1">
      <alignment horizontal="right"/>
      <protection/>
    </xf>
    <xf numFmtId="37" fontId="2" fillId="2" borderId="3" xfId="0" applyNumberFormat="1" applyFont="1" applyBorder="1" applyAlignment="1" applyProtection="1">
      <alignment horizontal="center"/>
      <protection/>
    </xf>
    <xf numFmtId="37" fontId="2" fillId="2" borderId="4" xfId="0" applyNumberFormat="1" applyFont="1" applyBorder="1" applyAlignment="1" applyProtection="1">
      <alignment horizontal="center"/>
      <protection/>
    </xf>
    <xf numFmtId="37" fontId="2" fillId="2" borderId="1" xfId="0" applyNumberFormat="1" applyFont="1" applyAlignment="1" applyProtection="1">
      <alignment horizontal="center"/>
      <protection/>
    </xf>
    <xf numFmtId="37" fontId="2" fillId="2" borderId="10" xfId="0" applyNumberFormat="1" applyFont="1" applyBorder="1" applyAlignment="1" applyProtection="1">
      <alignment horizontal="center"/>
      <protection/>
    </xf>
    <xf numFmtId="37" fontId="2" fillId="2" borderId="12" xfId="0" applyNumberFormat="1" applyFont="1" applyBorder="1" applyAlignment="1" applyProtection="1">
      <alignment horizontal="left"/>
      <protection/>
    </xf>
    <xf numFmtId="5" fontId="2" fillId="3" borderId="10" xfId="0" applyNumberFormat="1" applyFont="1" applyFill="1" applyBorder="1" applyAlignment="1" applyProtection="1">
      <alignment horizontal="right"/>
      <protection/>
    </xf>
    <xf numFmtId="0" fontId="2" fillId="3" borderId="10" xfId="0" applyFont="1" applyFill="1" applyBorder="1" applyAlignment="1" applyProtection="1">
      <alignment horizontal="right"/>
      <protection/>
    </xf>
    <xf numFmtId="0" fontId="2" fillId="2" borderId="6" xfId="0" applyFont="1" applyBorder="1" applyAlignment="1" applyProtection="1">
      <alignment horizontal="left"/>
      <protection/>
    </xf>
    <xf numFmtId="0" fontId="2" fillId="3" borderId="3" xfId="0" applyFont="1" applyFill="1" applyBorder="1" applyAlignment="1" applyProtection="1">
      <alignment/>
      <protection/>
    </xf>
    <xf numFmtId="0" fontId="2" fillId="3" borderId="3" xfId="0" applyFont="1" applyFill="1" applyBorder="1" applyAlignment="1" applyProtection="1">
      <alignment horizontal="left"/>
      <protection/>
    </xf>
    <xf numFmtId="0" fontId="2" fillId="3" borderId="4" xfId="0" applyFont="1" applyFill="1" applyBorder="1" applyAlignment="1" applyProtection="1">
      <alignment/>
      <protection/>
    </xf>
    <xf numFmtId="0" fontId="2" fillId="2" borderId="12" xfId="0" applyFont="1" applyBorder="1" applyAlignment="1" applyProtection="1">
      <alignment horizontal="right"/>
      <protection/>
    </xf>
    <xf numFmtId="0" fontId="2" fillId="2" borderId="12" xfId="0" applyFont="1" applyBorder="1" applyAlignment="1" applyProtection="1">
      <alignment horizontal="left"/>
      <protection/>
    </xf>
    <xf numFmtId="0" fontId="5" fillId="2" borderId="10" xfId="0" applyFont="1" applyBorder="1" applyAlignment="1" applyProtection="1">
      <alignment/>
      <protection/>
    </xf>
    <xf numFmtId="0" fontId="5" fillId="2" borderId="1" xfId="0" applyFont="1" applyAlignment="1" applyProtection="1">
      <alignment horizontal="center"/>
      <protection/>
    </xf>
    <xf numFmtId="0" fontId="5" fillId="2" borderId="1" xfId="0" applyFont="1" applyAlignment="1" applyProtection="1">
      <alignment horizontal="right"/>
      <protection/>
    </xf>
    <xf numFmtId="0" fontId="2" fillId="3" borderId="11" xfId="0" applyFont="1" applyFill="1" applyBorder="1" applyAlignment="1" applyProtection="1">
      <alignment/>
      <protection/>
    </xf>
    <xf numFmtId="0" fontId="2" fillId="3" borderId="16" xfId="0" applyFont="1" applyFill="1" applyBorder="1" applyAlignment="1" applyProtection="1">
      <alignment/>
      <protection/>
    </xf>
    <xf numFmtId="0" fontId="2" fillId="3" borderId="1" xfId="0" applyFont="1" applyFill="1" applyAlignment="1" applyProtection="1">
      <alignment/>
      <protection/>
    </xf>
    <xf numFmtId="5" fontId="2" fillId="2" borderId="12" xfId="0" applyNumberFormat="1" applyFont="1" applyBorder="1" applyAlignment="1" applyProtection="1">
      <alignment horizontal="right"/>
      <protection/>
    </xf>
    <xf numFmtId="5" fontId="2" fillId="2" borderId="17" xfId="0" applyNumberFormat="1" applyFont="1" applyBorder="1" applyAlignment="1" applyProtection="1">
      <alignment horizontal="right"/>
      <protection/>
    </xf>
    <xf numFmtId="165" fontId="2" fillId="2" borderId="12" xfId="0" applyNumberFormat="1" applyFont="1" applyBorder="1" applyAlignment="1" applyProtection="1">
      <alignment horizontal="right"/>
      <protection/>
    </xf>
    <xf numFmtId="165" fontId="2" fillId="2" borderId="17" xfId="0" applyNumberFormat="1" applyFont="1" applyBorder="1" applyAlignment="1" applyProtection="1">
      <alignment horizontal="right"/>
      <protection/>
    </xf>
    <xf numFmtId="5" fontId="2" fillId="2" borderId="11" xfId="0" applyNumberFormat="1" applyFont="1" applyBorder="1" applyAlignment="1" applyProtection="1">
      <alignment horizontal="right"/>
      <protection/>
    </xf>
    <xf numFmtId="5" fontId="2" fillId="2" borderId="16" xfId="0" applyNumberFormat="1" applyFont="1" applyBorder="1" applyAlignment="1" applyProtection="1">
      <alignment horizontal="right"/>
      <protection/>
    </xf>
    <xf numFmtId="0" fontId="5" fillId="2" borderId="1" xfId="0" applyFont="1" applyAlignment="1" applyProtection="1">
      <alignment/>
      <protection/>
    </xf>
    <xf numFmtId="0" fontId="2" fillId="2" borderId="0" xfId="0" applyFont="1" applyBorder="1" applyAlignment="1" applyProtection="1">
      <alignment/>
      <protection/>
    </xf>
    <xf numFmtId="0" fontId="2" fillId="2" borderId="11" xfId="0" applyFont="1" applyBorder="1" applyAlignment="1" applyProtection="1">
      <alignment wrapText="1"/>
      <protection/>
    </xf>
    <xf numFmtId="0" fontId="0" fillId="2" borderId="1" xfId="0" applyFont="1" applyAlignment="1">
      <alignment/>
    </xf>
    <xf numFmtId="0" fontId="2" fillId="2" borderId="4" xfId="0" applyFont="1" applyBorder="1" applyAlignment="1" applyProtection="1" quotePrefix="1">
      <alignment horizontal="center"/>
      <protection/>
    </xf>
    <xf numFmtId="180" fontId="2" fillId="2" borderId="12" xfId="0" applyNumberFormat="1" applyFont="1" applyBorder="1" applyAlignment="1" applyProtection="1">
      <alignment/>
      <protection/>
    </xf>
    <xf numFmtId="0" fontId="2" fillId="2" borderId="11" xfId="0" applyFont="1" applyBorder="1" applyAlignment="1" applyProtection="1">
      <alignment horizontal="left"/>
      <protection/>
    </xf>
    <xf numFmtId="0" fontId="2" fillId="2" borderId="12" xfId="0" applyFont="1" applyBorder="1" applyAlignment="1" applyProtection="1">
      <alignment/>
      <protection/>
    </xf>
    <xf numFmtId="37" fontId="2" fillId="2" borderId="30" xfId="0" applyNumberFormat="1" applyFont="1" applyBorder="1" applyAlignment="1" applyProtection="1">
      <alignment/>
      <protection/>
    </xf>
    <xf numFmtId="37" fontId="2" fillId="3" borderId="0" xfId="0" applyNumberFormat="1" applyFont="1" applyFill="1" applyBorder="1" applyAlignment="1" applyProtection="1">
      <alignment/>
      <protection/>
    </xf>
    <xf numFmtId="37" fontId="2" fillId="2" borderId="0" xfId="0" applyNumberFormat="1" applyFont="1" applyBorder="1" applyAlignment="1" applyProtection="1">
      <alignment/>
      <protection/>
    </xf>
    <xf numFmtId="37" fontId="2" fillId="2" borderId="6" xfId="0" applyNumberFormat="1" applyFont="1" applyBorder="1" applyAlignment="1" applyProtection="1" quotePrefix="1">
      <alignment horizontal="right"/>
      <protection/>
    </xf>
    <xf numFmtId="0" fontId="2" fillId="2" borderId="7" xfId="0" applyFont="1" applyBorder="1" applyAlignment="1" applyProtection="1" quotePrefix="1">
      <alignment horizontal="right"/>
      <protection/>
    </xf>
    <xf numFmtId="0" fontId="2" fillId="2" borderId="8" xfId="0" applyFont="1" applyBorder="1" applyAlignment="1" applyProtection="1">
      <alignment horizontal="left" indent="2"/>
      <protection/>
    </xf>
    <xf numFmtId="0" fontId="2" fillId="2" borderId="1" xfId="0" applyFont="1" applyBorder="1" applyAlignment="1" applyProtection="1">
      <alignment horizontal="centerContinuous"/>
      <protection/>
    </xf>
    <xf numFmtId="0" fontId="0" fillId="2" borderId="1" xfId="0" applyBorder="1" applyAlignment="1">
      <alignment/>
    </xf>
    <xf numFmtId="0" fontId="2" fillId="2" borderId="1" xfId="0" applyFont="1" applyBorder="1" applyAlignment="1" applyProtection="1">
      <alignment/>
      <protection/>
    </xf>
    <xf numFmtId="5" fontId="2" fillId="2" borderId="1" xfId="0" applyNumberFormat="1" applyFont="1" applyBorder="1" applyAlignment="1" applyProtection="1">
      <alignment/>
      <protection/>
    </xf>
    <xf numFmtId="37" fontId="2" fillId="2" borderId="1" xfId="0" applyNumberFormat="1" applyFont="1" applyBorder="1" applyAlignment="1" applyProtection="1">
      <alignment/>
      <protection/>
    </xf>
    <xf numFmtId="37" fontId="2" fillId="2" borderId="1" xfId="0" applyNumberFormat="1" applyFont="1" applyBorder="1" applyAlignment="1" applyProtection="1">
      <alignment horizontal="right"/>
      <protection/>
    </xf>
    <xf numFmtId="37" fontId="2" fillId="2" borderId="0" xfId="0" applyNumberFormat="1" applyFont="1" applyBorder="1" applyAlignment="1" applyProtection="1">
      <alignment horizontal="center"/>
      <protection/>
    </xf>
    <xf numFmtId="0" fontId="2" fillId="2" borderId="31" xfId="0" applyFont="1" applyBorder="1" applyAlignment="1" applyProtection="1">
      <alignment/>
      <protection/>
    </xf>
    <xf numFmtId="0" fontId="2" fillId="2" borderId="32" xfId="0" applyFont="1" applyBorder="1" applyAlignment="1" applyProtection="1">
      <alignment/>
      <protection/>
    </xf>
    <xf numFmtId="0" fontId="2" fillId="2" borderId="30" xfId="0" applyFont="1" applyBorder="1" applyAlignment="1" applyProtection="1">
      <alignment/>
      <protection/>
    </xf>
    <xf numFmtId="0" fontId="2" fillId="2" borderId="1" xfId="0" applyFont="1" applyAlignment="1" applyProtection="1">
      <alignment/>
      <protection/>
    </xf>
    <xf numFmtId="0" fontId="2" fillId="2" borderId="33" xfId="0" applyFont="1" applyBorder="1" applyAlignment="1" applyProtection="1">
      <alignment vertical="center"/>
      <protection/>
    </xf>
    <xf numFmtId="0" fontId="0" fillId="2" borderId="34" xfId="0" applyBorder="1" applyAlignment="1">
      <alignment vertical="center"/>
    </xf>
    <xf numFmtId="37" fontId="2" fillId="2" borderId="35" xfId="0" applyNumberFormat="1" applyFont="1" applyBorder="1" applyAlignment="1" applyProtection="1">
      <alignment/>
      <protection/>
    </xf>
    <xf numFmtId="0" fontId="2" fillId="2" borderId="36" xfId="0" applyFont="1" applyBorder="1" applyAlignment="1" applyProtection="1">
      <alignment vertical="top"/>
      <protection/>
    </xf>
    <xf numFmtId="0" fontId="2" fillId="2" borderId="37" xfId="0" applyFont="1" applyBorder="1" applyAlignment="1" applyProtection="1">
      <alignment/>
      <protection/>
    </xf>
    <xf numFmtId="0" fontId="0" fillId="2" borderId="38" xfId="0" applyBorder="1" applyAlignment="1">
      <alignment vertical="top" wrapText="1"/>
    </xf>
    <xf numFmtId="0" fontId="0" fillId="2" borderId="39" xfId="0" applyBorder="1" applyAlignment="1">
      <alignment vertical="top" wrapText="1"/>
    </xf>
    <xf numFmtId="0" fontId="0" fillId="2" borderId="40" xfId="0" applyBorder="1" applyAlignment="1">
      <alignment vertical="top" wrapText="1"/>
    </xf>
    <xf numFmtId="0" fontId="0" fillId="2" borderId="41" xfId="0" applyBorder="1" applyAlignment="1">
      <alignment vertical="top" wrapText="1"/>
    </xf>
    <xf numFmtId="0" fontId="2" fillId="2" borderId="33" xfId="0" applyFont="1" applyBorder="1" applyAlignment="1" applyProtection="1">
      <alignment vertical="top"/>
      <protection/>
    </xf>
    <xf numFmtId="0" fontId="0" fillId="2" borderId="38" xfId="0" applyBorder="1" applyAlignment="1">
      <alignment vertical="top"/>
    </xf>
    <xf numFmtId="0" fontId="0" fillId="2" borderId="34" xfId="0" applyBorder="1" applyAlignment="1">
      <alignment horizontal="left" vertical="top" wrapText="1" indent="4"/>
    </xf>
    <xf numFmtId="0" fontId="0" fillId="2" borderId="1" xfId="0" applyAlignment="1">
      <alignment/>
    </xf>
    <xf numFmtId="166" fontId="2" fillId="2" borderId="42" xfId="0" applyNumberFormat="1" applyFont="1" applyBorder="1" applyAlignment="1" applyProtection="1">
      <alignment/>
      <protection/>
    </xf>
    <xf numFmtId="164" fontId="2" fillId="2" borderId="30" xfId="0" applyNumberFormat="1" applyFont="1" applyBorder="1" applyAlignment="1" applyProtection="1">
      <alignment/>
      <protection/>
    </xf>
    <xf numFmtId="37" fontId="2" fillId="2" borderId="43" xfId="0" applyNumberFormat="1" applyFont="1" applyBorder="1" applyAlignment="1" applyProtection="1">
      <alignment/>
      <protection/>
    </xf>
    <xf numFmtId="164" fontId="2" fillId="2" borderId="44" xfId="0" applyNumberFormat="1" applyFont="1" applyBorder="1" applyAlignment="1" applyProtection="1">
      <alignment/>
      <protection/>
    </xf>
    <xf numFmtId="0" fontId="2" fillId="2" borderId="44" xfId="0" applyFont="1" applyBorder="1" applyAlignment="1" applyProtection="1">
      <alignment/>
      <protection/>
    </xf>
    <xf numFmtId="0" fontId="2" fillId="2" borderId="17" xfId="0" applyFont="1" applyBorder="1" applyAlignment="1" applyProtection="1">
      <alignment horizontal="left" indent="2"/>
      <protection/>
    </xf>
    <xf numFmtId="0" fontId="2" fillId="2" borderId="16" xfId="0" applyFont="1" applyBorder="1" applyAlignment="1" applyProtection="1">
      <alignment horizontal="left" indent="2"/>
      <protection/>
    </xf>
    <xf numFmtId="0" fontId="2" fillId="2" borderId="19" xfId="0" applyFont="1" applyBorder="1" applyAlignment="1" applyProtection="1">
      <alignment horizontal="left" indent="3"/>
      <protection/>
    </xf>
    <xf numFmtId="0" fontId="2" fillId="2" borderId="16" xfId="0" applyFont="1" applyBorder="1" applyAlignment="1" applyProtection="1">
      <alignment horizontal="left" indent="3"/>
      <protection/>
    </xf>
    <xf numFmtId="0" fontId="2" fillId="2" borderId="17" xfId="0" applyFont="1" applyBorder="1" applyAlignment="1" applyProtection="1">
      <alignment horizontal="left" indent="1"/>
      <protection/>
    </xf>
    <xf numFmtId="0" fontId="2" fillId="2" borderId="34" xfId="0" applyFont="1" applyBorder="1" applyAlignment="1" applyProtection="1">
      <alignment/>
      <protection/>
    </xf>
    <xf numFmtId="0" fontId="7" fillId="2" borderId="37" xfId="0" applyFont="1" applyBorder="1" applyAlignment="1" applyProtection="1">
      <alignment/>
      <protection/>
    </xf>
    <xf numFmtId="0" fontId="2" fillId="2" borderId="45" xfId="0" applyFont="1" applyBorder="1" applyAlignment="1" applyProtection="1">
      <alignment horizontal="center" vertical="center"/>
      <protection/>
    </xf>
    <xf numFmtId="0" fontId="2" fillId="2" borderId="46" xfId="0" applyFont="1" applyBorder="1" applyAlignment="1" applyProtection="1">
      <alignment/>
      <protection/>
    </xf>
    <xf numFmtId="0" fontId="2" fillId="2" borderId="47" xfId="0" applyFont="1" applyBorder="1" applyAlignment="1" applyProtection="1">
      <alignment/>
      <protection/>
    </xf>
    <xf numFmtId="0" fontId="2" fillId="2" borderId="48" xfId="0" applyFont="1" applyBorder="1" applyAlignment="1" applyProtection="1">
      <alignment horizontal="center"/>
      <protection/>
    </xf>
    <xf numFmtId="0" fontId="2" fillId="2" borderId="49" xfId="0" applyFont="1" applyBorder="1" applyAlignment="1" applyProtection="1">
      <alignment horizontal="center"/>
      <protection/>
    </xf>
    <xf numFmtId="37" fontId="2" fillId="2" borderId="50" xfId="0" applyNumberFormat="1" applyFont="1" applyBorder="1" applyAlignment="1" applyProtection="1">
      <alignment/>
      <protection/>
    </xf>
    <xf numFmtId="37" fontId="2" fillId="2" borderId="51" xfId="0" applyNumberFormat="1" applyFont="1" applyBorder="1" applyAlignment="1" applyProtection="1">
      <alignment/>
      <protection/>
    </xf>
    <xf numFmtId="37" fontId="2" fillId="2" borderId="52" xfId="0" applyNumberFormat="1" applyFont="1" applyBorder="1" applyAlignment="1" applyProtection="1">
      <alignment/>
      <protection/>
    </xf>
    <xf numFmtId="0" fontId="7" fillId="2" borderId="53" xfId="0" applyFont="1" applyBorder="1" applyAlignment="1" applyProtection="1">
      <alignment/>
      <protection/>
    </xf>
    <xf numFmtId="0" fontId="7" fillId="2" borderId="54" xfId="0" applyFont="1" applyBorder="1" applyAlignment="1" applyProtection="1">
      <alignment/>
      <protection/>
    </xf>
    <xf numFmtId="37" fontId="2" fillId="2" borderId="55" xfId="0" applyNumberFormat="1" applyFont="1" applyBorder="1" applyAlignment="1" applyProtection="1">
      <alignment horizontal="center"/>
      <protection/>
    </xf>
    <xf numFmtId="37" fontId="2" fillId="2" borderId="55" xfId="0" applyNumberFormat="1" applyFont="1" applyBorder="1" applyAlignment="1" applyProtection="1">
      <alignment/>
      <protection/>
    </xf>
    <xf numFmtId="0" fontId="2" fillId="2" borderId="56" xfId="0" applyFont="1" applyBorder="1" applyAlignment="1" applyProtection="1">
      <alignment horizontal="center"/>
      <protection/>
    </xf>
    <xf numFmtId="0" fontId="2" fillId="2" borderId="41" xfId="0" applyFont="1" applyBorder="1" applyAlignment="1" applyProtection="1">
      <alignment/>
      <protection/>
    </xf>
    <xf numFmtId="0" fontId="7" fillId="2" borderId="57" xfId="0" applyFont="1" applyBorder="1" applyAlignment="1" applyProtection="1">
      <alignment/>
      <protection/>
    </xf>
    <xf numFmtId="0" fontId="7" fillId="2" borderId="58" xfId="0" applyFont="1" applyBorder="1" applyAlignment="1" applyProtection="1">
      <alignment/>
      <protection/>
    </xf>
    <xf numFmtId="0" fontId="2" fillId="2" borderId="59" xfId="0" applyFont="1" applyBorder="1" applyAlignment="1" applyProtection="1">
      <alignment horizontal="center"/>
      <protection/>
    </xf>
    <xf numFmtId="0" fontId="7" fillId="2" borderId="60" xfId="0" applyFont="1" applyBorder="1" applyAlignment="1" applyProtection="1">
      <alignment/>
      <protection/>
    </xf>
    <xf numFmtId="0" fontId="7" fillId="2" borderId="61" xfId="0" applyFont="1" applyBorder="1" applyAlignment="1" applyProtection="1">
      <alignment/>
      <protection/>
    </xf>
    <xf numFmtId="37" fontId="2" fillId="2" borderId="62" xfId="0" applyNumberFormat="1" applyFont="1" applyBorder="1" applyAlignment="1" applyProtection="1">
      <alignment/>
      <protection/>
    </xf>
    <xf numFmtId="0" fontId="7" fillId="2" borderId="63" xfId="0" applyFont="1" applyBorder="1" applyAlignment="1" applyProtection="1">
      <alignment/>
      <protection/>
    </xf>
    <xf numFmtId="37" fontId="2" fillId="2" borderId="64" xfId="0" applyNumberFormat="1" applyFont="1" applyBorder="1" applyAlignment="1" applyProtection="1">
      <alignment/>
      <protection/>
    </xf>
    <xf numFmtId="0" fontId="2" fillId="2" borderId="65" xfId="0" applyFont="1" applyBorder="1" applyAlignment="1" applyProtection="1">
      <alignment horizontal="center"/>
      <protection/>
    </xf>
    <xf numFmtId="0" fontId="2" fillId="2" borderId="66" xfId="0" applyFont="1" applyBorder="1" applyAlignment="1" applyProtection="1">
      <alignment horizontal="center" vertical="top"/>
      <protection/>
    </xf>
    <xf numFmtId="0" fontId="2" fillId="2" borderId="1" xfId="0" applyFont="1" applyAlignment="1" applyProtection="1">
      <alignment vertical="top"/>
      <protection/>
    </xf>
    <xf numFmtId="0" fontId="2" fillId="2" borderId="1" xfId="0" applyFont="1" applyAlignment="1" applyProtection="1">
      <alignment horizontal="center" vertical="center"/>
      <protection/>
    </xf>
    <xf numFmtId="37" fontId="2" fillId="3" borderId="0" xfId="0" applyNumberFormat="1" applyFont="1" applyFill="1" applyBorder="1" applyAlignment="1" applyProtection="1">
      <alignment horizontal="right"/>
      <protection/>
    </xf>
    <xf numFmtId="37" fontId="2" fillId="2" borderId="0" xfId="0" applyNumberFormat="1" applyFont="1" applyBorder="1" applyAlignment="1" applyProtection="1">
      <alignment horizontal="right"/>
      <protection/>
    </xf>
    <xf numFmtId="37" fontId="2" fillId="2" borderId="37" xfId="0" applyNumberFormat="1" applyFont="1" applyBorder="1" applyAlignment="1" applyProtection="1">
      <alignment horizontal="right"/>
      <protection/>
    </xf>
    <xf numFmtId="37" fontId="2" fillId="2" borderId="67" xfId="0" applyNumberFormat="1" applyFont="1" applyBorder="1" applyAlignment="1" applyProtection="1">
      <alignment horizontal="center"/>
      <protection/>
    </xf>
    <xf numFmtId="0" fontId="2" fillId="2" borderId="67" xfId="0" applyFont="1" applyBorder="1" applyAlignment="1" applyProtection="1">
      <alignment/>
      <protection/>
    </xf>
    <xf numFmtId="37" fontId="2" fillId="2" borderId="67" xfId="0" applyNumberFormat="1" applyFont="1" applyBorder="1" applyAlignment="1" applyProtection="1">
      <alignment horizontal="right"/>
      <protection/>
    </xf>
    <xf numFmtId="37" fontId="2" fillId="2" borderId="67" xfId="0" applyNumberFormat="1" applyFont="1" applyBorder="1" applyAlignment="1" applyProtection="1">
      <alignment horizontal="left"/>
      <protection/>
    </xf>
    <xf numFmtId="5" fontId="2" fillId="3" borderId="0" xfId="0" applyNumberFormat="1" applyFont="1" applyFill="1" applyBorder="1" applyAlignment="1" applyProtection="1">
      <alignment horizontal="right"/>
      <protection/>
    </xf>
    <xf numFmtId="0" fontId="2" fillId="2" borderId="37" xfId="0" applyFont="1" applyBorder="1" applyAlignment="1" applyProtection="1">
      <alignment horizontal="center" vertical="center"/>
      <protection/>
    </xf>
    <xf numFmtId="37" fontId="2" fillId="2" borderId="0" xfId="0" applyNumberFormat="1" applyFont="1" applyBorder="1" applyAlignment="1" applyProtection="1">
      <alignment horizontal="left"/>
      <protection/>
    </xf>
    <xf numFmtId="37" fontId="2" fillId="2" borderId="6" xfId="0" applyNumberFormat="1" applyFont="1" applyBorder="1" applyAlignment="1" applyProtection="1">
      <alignment horizontal="right" vertical="top"/>
      <protection/>
    </xf>
    <xf numFmtId="37" fontId="2" fillId="2" borderId="7" xfId="0" applyNumberFormat="1" applyFont="1" applyBorder="1" applyAlignment="1" applyProtection="1">
      <alignment horizontal="right" vertical="top"/>
      <protection/>
    </xf>
    <xf numFmtId="37" fontId="2" fillId="2" borderId="11" xfId="0" applyNumberFormat="1" applyFont="1" applyBorder="1" applyAlignment="1" applyProtection="1">
      <alignment horizontal="left" vertical="top"/>
      <protection/>
    </xf>
    <xf numFmtId="37" fontId="2" fillId="2" borderId="1" xfId="0" applyNumberFormat="1" applyFont="1" applyAlignment="1" applyProtection="1">
      <alignment horizontal="left" indent="1"/>
      <protection/>
    </xf>
    <xf numFmtId="5" fontId="2" fillId="0" borderId="10" xfId="17" applyNumberFormat="1" applyFont="1" applyBorder="1" applyAlignment="1" applyProtection="1">
      <alignment horizontal="right"/>
      <protection/>
    </xf>
    <xf numFmtId="0" fontId="2" fillId="2" borderId="31" xfId="0" applyFont="1" applyBorder="1" applyAlignment="1" applyProtection="1">
      <alignment/>
      <protection/>
    </xf>
    <xf numFmtId="0" fontId="2" fillId="2" borderId="34" xfId="0" applyFont="1" applyBorder="1" applyAlignment="1" applyProtection="1">
      <alignment horizontal="center"/>
      <protection/>
    </xf>
    <xf numFmtId="0" fontId="2" fillId="2" borderId="40" xfId="0" applyFont="1" applyBorder="1" applyAlignment="1" applyProtection="1">
      <alignment horizontal="center"/>
      <protection/>
    </xf>
    <xf numFmtId="0" fontId="2" fillId="2" borderId="10" xfId="0" applyFont="1" applyBorder="1" applyAlignment="1" applyProtection="1">
      <alignment/>
      <protection/>
    </xf>
    <xf numFmtId="0" fontId="2" fillId="2" borderId="12" xfId="0" applyFont="1" applyBorder="1" applyAlignment="1" applyProtection="1">
      <alignment horizontal="left" indent="1"/>
      <protection/>
    </xf>
    <xf numFmtId="0" fontId="5" fillId="2" borderId="12" xfId="0" applyFont="1" applyBorder="1" applyAlignment="1" applyProtection="1">
      <alignment/>
      <protection/>
    </xf>
    <xf numFmtId="0" fontId="2" fillId="2" borderId="12" xfId="0" applyNumberFormat="1" applyFont="1" applyBorder="1" applyAlignment="1" applyProtection="1">
      <alignment horizontal="left"/>
      <protection/>
    </xf>
    <xf numFmtId="0" fontId="2" fillId="2" borderId="15" xfId="0" applyFont="1" applyFill="1" applyBorder="1" applyAlignment="1" applyProtection="1">
      <alignment/>
      <protection/>
    </xf>
    <xf numFmtId="0" fontId="2" fillId="2" borderId="16" xfId="0" applyFont="1" applyFill="1" applyBorder="1" applyAlignment="1" applyProtection="1">
      <alignment horizontal="center"/>
      <protection/>
    </xf>
    <xf numFmtId="0" fontId="2" fillId="2" borderId="6" xfId="0" applyFont="1" applyFill="1" applyBorder="1" applyAlignment="1" applyProtection="1">
      <alignment horizontal="centerContinuous"/>
      <protection/>
    </xf>
    <xf numFmtId="0" fontId="2" fillId="2" borderId="12" xfId="0" applyFont="1" applyFill="1" applyBorder="1" applyAlignment="1" applyProtection="1">
      <alignment/>
      <protection/>
    </xf>
    <xf numFmtId="0" fontId="2" fillId="2" borderId="17" xfId="0" applyFont="1" applyFill="1" applyBorder="1" applyAlignment="1" applyProtection="1">
      <alignment/>
      <protection/>
    </xf>
    <xf numFmtId="0" fontId="2" fillId="2" borderId="10" xfId="0" applyFont="1" applyFill="1" applyBorder="1" applyAlignment="1" applyProtection="1">
      <alignment/>
      <protection/>
    </xf>
    <xf numFmtId="0" fontId="2" fillId="2" borderId="16" xfId="0" applyFont="1" applyFill="1" applyBorder="1" applyAlignment="1" applyProtection="1">
      <alignment/>
      <protection/>
    </xf>
    <xf numFmtId="0" fontId="2" fillId="2" borderId="19" xfId="0" applyFont="1" applyFill="1" applyBorder="1" applyAlignment="1" applyProtection="1">
      <alignment/>
      <protection/>
    </xf>
    <xf numFmtId="0" fontId="2" fillId="2" borderId="1" xfId="0" applyFont="1" applyFill="1" applyAlignment="1" applyProtection="1">
      <alignment/>
      <protection/>
    </xf>
    <xf numFmtId="0" fontId="2" fillId="2" borderId="11" xfId="0" applyFont="1" applyFill="1" applyBorder="1" applyAlignment="1" applyProtection="1">
      <alignment horizontal="centerContinuous"/>
      <protection/>
    </xf>
    <xf numFmtId="0" fontId="2" fillId="2" borderId="7" xfId="0" applyFont="1" applyFill="1" applyBorder="1" applyAlignment="1" applyProtection="1">
      <alignment horizontal="centerContinuous"/>
      <protection/>
    </xf>
    <xf numFmtId="0" fontId="2" fillId="2" borderId="0" xfId="0" applyFont="1" applyFill="1" applyBorder="1" applyAlignment="1" applyProtection="1">
      <alignment/>
      <protection/>
    </xf>
    <xf numFmtId="0" fontId="2" fillId="2" borderId="14" xfId="0" applyFont="1" applyFill="1" applyBorder="1" applyAlignment="1" applyProtection="1">
      <alignment horizontal="centerContinuous"/>
      <protection/>
    </xf>
    <xf numFmtId="0" fontId="2" fillId="2" borderId="16" xfId="0" applyFont="1" applyFill="1" applyBorder="1" applyAlignment="1" applyProtection="1">
      <alignment horizontal="centerContinuous"/>
      <protection/>
    </xf>
    <xf numFmtId="0" fontId="2" fillId="2" borderId="39" xfId="0" applyFont="1" applyBorder="1" applyAlignment="1" applyProtection="1">
      <alignment/>
      <protection/>
    </xf>
    <xf numFmtId="0" fontId="2" fillId="2" borderId="4" xfId="0" applyFont="1" applyFill="1" applyBorder="1" applyAlignment="1" applyProtection="1">
      <alignment horizontal="center"/>
      <protection/>
    </xf>
    <xf numFmtId="0" fontId="2" fillId="2" borderId="7" xfId="0" applyFont="1" applyFill="1" applyBorder="1" applyAlignment="1" applyProtection="1">
      <alignment horizontal="center"/>
      <protection/>
    </xf>
    <xf numFmtId="0" fontId="2" fillId="2" borderId="14" xfId="0" applyFont="1" applyFill="1" applyBorder="1" applyAlignment="1" applyProtection="1">
      <alignment/>
      <protection/>
    </xf>
    <xf numFmtId="0" fontId="2" fillId="2" borderId="4" xfId="0" applyFont="1" applyFill="1" applyBorder="1" applyAlignment="1" applyProtection="1">
      <alignment/>
      <protection/>
    </xf>
    <xf numFmtId="0" fontId="2" fillId="2" borderId="3" xfId="0" applyFont="1" applyFill="1" applyBorder="1" applyAlignment="1" applyProtection="1">
      <alignment/>
      <protection/>
    </xf>
    <xf numFmtId="0" fontId="2" fillId="2" borderId="31" xfId="0" applyFont="1" applyBorder="1" applyAlignment="1" applyProtection="1">
      <alignment horizontal="centerContinuous"/>
      <protection/>
    </xf>
    <xf numFmtId="0" fontId="2" fillId="2" borderId="30" xfId="0" applyFont="1" applyBorder="1" applyAlignment="1" applyProtection="1">
      <alignment horizontal="centerContinuous"/>
      <protection/>
    </xf>
    <xf numFmtId="0" fontId="7" fillId="2" borderId="55" xfId="0" applyFont="1" applyBorder="1" applyAlignment="1" applyProtection="1">
      <alignment/>
      <protection/>
    </xf>
    <xf numFmtId="0" fontId="7" fillId="2" borderId="55" xfId="0" applyFont="1" applyBorder="1" applyAlignment="1" applyProtection="1">
      <alignment horizontal="center"/>
      <protection/>
    </xf>
    <xf numFmtId="0" fontId="2" fillId="2" borderId="8" xfId="0" applyFont="1" applyBorder="1" applyAlignment="1" applyProtection="1">
      <alignment vertical="center"/>
      <protection/>
    </xf>
    <xf numFmtId="0" fontId="2" fillId="2" borderId="13" xfId="0" applyFont="1" applyBorder="1" applyAlignment="1" applyProtection="1">
      <alignment vertical="center"/>
      <protection/>
    </xf>
    <xf numFmtId="1" fontId="2" fillId="2" borderId="0" xfId="0" applyNumberFormat="1" applyFont="1" applyBorder="1" applyAlignment="1" applyProtection="1" quotePrefix="1">
      <alignment horizontal="right"/>
      <protection/>
    </xf>
    <xf numFmtId="1" fontId="2" fillId="2" borderId="10" xfId="0" applyNumberFormat="1" applyFont="1" applyBorder="1" applyAlignment="1" applyProtection="1">
      <alignment horizontal="right"/>
      <protection/>
    </xf>
    <xf numFmtId="166" fontId="2" fillId="2" borderId="19" xfId="0" applyNumberFormat="1" applyFont="1" applyBorder="1" applyAlignment="1" applyProtection="1">
      <alignment/>
      <protection/>
    </xf>
    <xf numFmtId="37" fontId="7" fillId="2" borderId="55" xfId="0" applyNumberFormat="1" applyFont="1" applyBorder="1" applyAlignment="1" applyProtection="1">
      <alignment horizontal="center"/>
      <protection/>
    </xf>
    <xf numFmtId="37" fontId="2" fillId="2" borderId="68" xfId="0" applyNumberFormat="1" applyFont="1" applyBorder="1" applyAlignment="1" applyProtection="1">
      <alignment/>
      <protection/>
    </xf>
    <xf numFmtId="37" fontId="2" fillId="2" borderId="3" xfId="0" applyNumberFormat="1" applyFont="1" applyBorder="1" applyAlignment="1" applyProtection="1">
      <alignment/>
      <protection/>
    </xf>
    <xf numFmtId="0" fontId="2" fillId="2" borderId="17" xfId="0" applyFont="1" applyFill="1" applyBorder="1" applyAlignment="1" applyProtection="1">
      <alignment horizontal="center"/>
      <protection/>
    </xf>
    <xf numFmtId="37" fontId="0" fillId="2" borderId="1" xfId="0" applyNumberFormat="1" applyAlignment="1">
      <alignment/>
    </xf>
    <xf numFmtId="37" fontId="0" fillId="2" borderId="69" xfId="0" applyNumberFormat="1" applyBorder="1" applyAlignment="1">
      <alignment/>
    </xf>
    <xf numFmtId="37" fontId="5" fillId="2" borderId="12" xfId="0" applyNumberFormat="1" applyFont="1" applyBorder="1" applyAlignment="1" applyProtection="1">
      <alignment/>
      <protection/>
    </xf>
    <xf numFmtId="37" fontId="0" fillId="2" borderId="38" xfId="0" applyNumberFormat="1" applyBorder="1" applyAlignment="1">
      <alignment vertical="top"/>
    </xf>
    <xf numFmtId="37" fontId="0" fillId="2" borderId="40" xfId="0" applyNumberFormat="1" applyBorder="1" applyAlignment="1">
      <alignment vertical="top" wrapText="1"/>
    </xf>
    <xf numFmtId="180" fontId="2" fillId="2" borderId="11" xfId="0" applyNumberFormat="1" applyFont="1" applyBorder="1" applyAlignment="1" applyProtection="1">
      <alignment/>
      <protection/>
    </xf>
    <xf numFmtId="180" fontId="2" fillId="2" borderId="20" xfId="0" applyNumberFormat="1" applyFont="1" applyBorder="1" applyAlignment="1" applyProtection="1">
      <alignment/>
      <protection/>
    </xf>
    <xf numFmtId="180" fontId="5" fillId="2" borderId="12" xfId="0" applyNumberFormat="1" applyFont="1" applyBorder="1" applyAlignment="1" applyProtection="1">
      <alignment horizontal="center"/>
      <protection/>
    </xf>
    <xf numFmtId="180" fontId="5" fillId="2" borderId="12" xfId="0" applyNumberFormat="1" applyFont="1" applyBorder="1" applyAlignment="1" applyProtection="1">
      <alignment horizontal="center"/>
      <protection/>
    </xf>
    <xf numFmtId="180" fontId="2" fillId="3" borderId="12" xfId="0" applyNumberFormat="1" applyFont="1" applyFill="1" applyBorder="1" applyAlignment="1" applyProtection="1">
      <alignment/>
      <protection/>
    </xf>
    <xf numFmtId="180" fontId="2" fillId="2" borderId="6" xfId="0" applyNumberFormat="1" applyFont="1" applyBorder="1" applyAlignment="1" applyProtection="1">
      <alignment/>
      <protection/>
    </xf>
    <xf numFmtId="180" fontId="2" fillId="2" borderId="35" xfId="0" applyNumberFormat="1" applyFont="1" applyBorder="1" applyAlignment="1" applyProtection="1">
      <alignment/>
      <protection/>
    </xf>
    <xf numFmtId="180" fontId="2" fillId="2" borderId="30" xfId="0" applyNumberFormat="1" applyFont="1" applyBorder="1" applyAlignment="1" applyProtection="1">
      <alignment/>
      <protection/>
    </xf>
    <xf numFmtId="180" fontId="0" fillId="2" borderId="38" xfId="0" applyNumberFormat="1" applyBorder="1" applyAlignment="1">
      <alignment vertical="top"/>
    </xf>
    <xf numFmtId="180" fontId="0" fillId="2" borderId="40" xfId="0" applyNumberFormat="1" applyBorder="1" applyAlignment="1">
      <alignment vertical="top" wrapText="1"/>
    </xf>
    <xf numFmtId="180" fontId="0" fillId="2" borderId="1" xfId="0" applyNumberFormat="1" applyAlignment="1">
      <alignment/>
    </xf>
    <xf numFmtId="180" fontId="2" fillId="2" borderId="1" xfId="0" applyNumberFormat="1" applyFont="1" applyAlignment="1" applyProtection="1">
      <alignment/>
      <protection/>
    </xf>
    <xf numFmtId="37" fontId="0" fillId="2" borderId="31" xfId="0" applyNumberFormat="1" applyBorder="1" applyAlignment="1">
      <alignment/>
    </xf>
    <xf numFmtId="0" fontId="2" fillId="2" borderId="7" xfId="0" applyFont="1" applyBorder="1" applyAlignment="1" applyProtection="1">
      <alignment horizontal="centerContinuous"/>
      <protection/>
    </xf>
    <xf numFmtId="0" fontId="2" fillId="2" borderId="11" xfId="0" applyFont="1" applyBorder="1" applyAlignment="1" applyProtection="1">
      <alignment horizontal="center"/>
      <protection/>
    </xf>
    <xf numFmtId="37" fontId="7" fillId="2" borderId="51" xfId="0" applyNumberFormat="1" applyFont="1" applyBorder="1" applyAlignment="1" applyProtection="1">
      <alignment horizontal="right"/>
      <protection/>
    </xf>
    <xf numFmtId="37" fontId="2" fillId="2" borderId="51" xfId="0" applyNumberFormat="1" applyFont="1" applyBorder="1" applyAlignment="1" applyProtection="1">
      <alignment horizontal="right"/>
      <protection/>
    </xf>
    <xf numFmtId="0" fontId="2" fillId="2" borderId="51" xfId="0" applyNumberFormat="1" applyFont="1" applyBorder="1" applyAlignment="1" applyProtection="1">
      <alignment horizontal="right"/>
      <protection/>
    </xf>
    <xf numFmtId="5" fontId="2" fillId="2" borderId="51" xfId="0" applyNumberFormat="1" applyFont="1" applyBorder="1" applyAlignment="1" applyProtection="1">
      <alignment horizontal="right"/>
      <protection/>
    </xf>
    <xf numFmtId="0" fontId="2" fillId="2" borderId="0" xfId="0" applyFont="1" applyBorder="1" applyAlignment="1" applyProtection="1">
      <alignment horizontal="center"/>
      <protection/>
    </xf>
    <xf numFmtId="0" fontId="0" fillId="2" borderId="30" xfId="0" applyBorder="1" applyAlignment="1">
      <alignment/>
    </xf>
    <xf numFmtId="0" fontId="0" fillId="2" borderId="37" xfId="0" applyBorder="1" applyAlignment="1">
      <alignment/>
    </xf>
    <xf numFmtId="0" fontId="0" fillId="2" borderId="0" xfId="0" applyBorder="1" applyAlignment="1">
      <alignment/>
    </xf>
    <xf numFmtId="37" fontId="2" fillId="2" borderId="15" xfId="0" applyNumberFormat="1" applyFont="1" applyBorder="1" applyAlignment="1" applyProtection="1">
      <alignment/>
      <protection/>
    </xf>
    <xf numFmtId="171" fontId="2" fillId="2" borderId="12" xfId="0" applyNumberFormat="1" applyFont="1" applyBorder="1" applyAlignment="1" applyProtection="1">
      <alignment/>
      <protection/>
    </xf>
    <xf numFmtId="3" fontId="2" fillId="2" borderId="1" xfId="0" applyNumberFormat="1" applyFont="1" applyAlignment="1" applyProtection="1">
      <alignment/>
      <protection/>
    </xf>
    <xf numFmtId="37" fontId="2" fillId="2" borderId="70" xfId="0" applyNumberFormat="1" applyFont="1" applyBorder="1" applyAlignment="1" applyProtection="1">
      <alignment/>
      <protection/>
    </xf>
    <xf numFmtId="37" fontId="2" fillId="2" borderId="71" xfId="0" applyNumberFormat="1" applyFont="1" applyBorder="1" applyAlignment="1" applyProtection="1">
      <alignment/>
      <protection/>
    </xf>
    <xf numFmtId="0" fontId="2" fillId="2" borderId="11" xfId="0" applyFont="1" applyBorder="1" applyAlignment="1" applyProtection="1">
      <alignment horizontal="left" vertical="top" indent="2"/>
      <protection/>
    </xf>
    <xf numFmtId="0" fontId="0" fillId="2" borderId="1" xfId="0" applyAlignment="1">
      <alignment horizontal="center"/>
    </xf>
    <xf numFmtId="37" fontId="2" fillId="2" borderId="67" xfId="0" applyNumberFormat="1" applyFont="1" applyBorder="1" applyAlignment="1" applyProtection="1">
      <alignment/>
      <protection/>
    </xf>
    <xf numFmtId="0" fontId="2" fillId="2" borderId="72" xfId="0" applyFont="1" applyBorder="1" applyAlignment="1" applyProtection="1">
      <alignment horizontal="centerContinuous"/>
      <protection/>
    </xf>
    <xf numFmtId="5" fontId="2" fillId="2" borderId="40" xfId="0" applyNumberFormat="1" applyFont="1" applyBorder="1" applyAlignment="1" applyProtection="1">
      <alignment/>
      <protection/>
    </xf>
    <xf numFmtId="171" fontId="2" fillId="2" borderId="67" xfId="0" applyNumberFormat="1" applyFont="1" applyBorder="1" applyAlignment="1" applyProtection="1">
      <alignment/>
      <protection/>
    </xf>
    <xf numFmtId="5" fontId="2" fillId="2" borderId="15" xfId="0" applyNumberFormat="1" applyFont="1" applyBorder="1" applyAlignment="1" applyProtection="1">
      <alignment/>
      <protection/>
    </xf>
    <xf numFmtId="171" fontId="2" fillId="2" borderId="12" xfId="0" applyNumberFormat="1" applyFont="1" applyBorder="1" applyAlignment="1" applyProtection="1">
      <alignment/>
      <protection/>
    </xf>
    <xf numFmtId="171" fontId="2" fillId="2" borderId="40" xfId="0" applyNumberFormat="1" applyFont="1" applyBorder="1" applyAlignment="1" applyProtection="1">
      <alignment/>
      <protection/>
    </xf>
    <xf numFmtId="37" fontId="2" fillId="2" borderId="72" xfId="0" applyNumberFormat="1" applyFont="1" applyBorder="1" applyAlignment="1" applyProtection="1">
      <alignment/>
      <protection/>
    </xf>
    <xf numFmtId="37" fontId="2" fillId="2" borderId="73" xfId="0" applyNumberFormat="1" applyFont="1" applyBorder="1" applyAlignment="1" applyProtection="1">
      <alignment/>
      <protection/>
    </xf>
    <xf numFmtId="37" fontId="2" fillId="2" borderId="2" xfId="0" applyNumberFormat="1" applyFont="1" applyBorder="1" applyAlignment="1" applyProtection="1">
      <alignment/>
      <protection/>
    </xf>
    <xf numFmtId="49" fontId="2" fillId="2" borderId="13" xfId="0" applyNumberFormat="1" applyFont="1" applyBorder="1" applyAlignment="1" applyProtection="1">
      <alignment horizontal="center" vertical="top"/>
      <protection/>
    </xf>
    <xf numFmtId="0" fontId="2" fillId="2" borderId="15" xfId="0" applyFont="1" applyBorder="1" applyAlignment="1" applyProtection="1">
      <alignment vertical="center"/>
      <protection/>
    </xf>
    <xf numFmtId="0" fontId="0" fillId="2" borderId="31" xfId="0" applyBorder="1" applyAlignment="1">
      <alignment horizontal="center"/>
    </xf>
    <xf numFmtId="0" fontId="0" fillId="2" borderId="31" xfId="0" applyBorder="1" applyAlignment="1">
      <alignment/>
    </xf>
    <xf numFmtId="0" fontId="0" fillId="2" borderId="32" xfId="0" applyBorder="1" applyAlignment="1">
      <alignment/>
    </xf>
    <xf numFmtId="0" fontId="2" fillId="0" borderId="6" xfId="0" applyFont="1" applyFill="1" applyBorder="1" applyAlignment="1" applyProtection="1">
      <alignment horizontal="center"/>
      <protection/>
    </xf>
    <xf numFmtId="0" fontId="2" fillId="0" borderId="15" xfId="0" applyFont="1" applyFill="1" applyBorder="1" applyAlignment="1" applyProtection="1">
      <alignment/>
      <protection/>
    </xf>
    <xf numFmtId="0" fontId="2" fillId="0" borderId="11" xfId="0" applyFont="1" applyFill="1" applyBorder="1" applyAlignment="1" applyProtection="1">
      <alignment/>
      <protection/>
    </xf>
    <xf numFmtId="0" fontId="2" fillId="0" borderId="11" xfId="0" applyFont="1" applyFill="1" applyBorder="1" applyAlignment="1" applyProtection="1">
      <alignment horizontal="center" vertical="center"/>
      <protection/>
    </xf>
    <xf numFmtId="0" fontId="2" fillId="0" borderId="16" xfId="0" applyFont="1" applyFill="1" applyBorder="1" applyAlignment="1" applyProtection="1">
      <alignment horizontal="center" vertical="center"/>
      <protection/>
    </xf>
    <xf numFmtId="0" fontId="2" fillId="0" borderId="7" xfId="0" applyFont="1" applyFill="1" applyBorder="1" applyAlignment="1" applyProtection="1">
      <alignment horizontal="center" vertical="center"/>
      <protection/>
    </xf>
    <xf numFmtId="0" fontId="2" fillId="0" borderId="12" xfId="0" applyFont="1" applyFill="1" applyBorder="1" applyAlignment="1" applyProtection="1">
      <alignment/>
      <protection/>
    </xf>
    <xf numFmtId="0" fontId="2" fillId="0" borderId="17" xfId="0" applyFont="1" applyFill="1" applyBorder="1" applyAlignment="1" applyProtection="1">
      <alignment/>
      <protection/>
    </xf>
    <xf numFmtId="0" fontId="2" fillId="0" borderId="10" xfId="0" applyFont="1" applyFill="1" applyBorder="1" applyAlignment="1" applyProtection="1">
      <alignment/>
      <protection/>
    </xf>
    <xf numFmtId="0" fontId="2" fillId="0" borderId="16" xfId="0" applyFont="1" applyFill="1" applyBorder="1" applyAlignment="1" applyProtection="1">
      <alignment/>
      <protection/>
    </xf>
    <xf numFmtId="0" fontId="2" fillId="0" borderId="7" xfId="0" applyFont="1" applyFill="1" applyBorder="1" applyAlignment="1" applyProtection="1">
      <alignment/>
      <protection/>
    </xf>
    <xf numFmtId="0" fontId="2" fillId="0" borderId="20" xfId="0" applyFont="1" applyFill="1" applyBorder="1" applyAlignment="1" applyProtection="1">
      <alignment/>
      <protection/>
    </xf>
    <xf numFmtId="0" fontId="2" fillId="0" borderId="19" xfId="0" applyFont="1" applyFill="1" applyBorder="1" applyAlignment="1" applyProtection="1">
      <alignment/>
      <protection/>
    </xf>
    <xf numFmtId="0" fontId="2" fillId="0" borderId="18" xfId="0" applyFont="1" applyFill="1" applyBorder="1" applyAlignment="1" applyProtection="1">
      <alignment/>
      <protection/>
    </xf>
    <xf numFmtId="0" fontId="2" fillId="0" borderId="10" xfId="0" applyFont="1" applyFill="1" applyBorder="1" applyAlignment="1" applyProtection="1">
      <alignment horizontal="center"/>
      <protection/>
    </xf>
    <xf numFmtId="0" fontId="7" fillId="2" borderId="15" xfId="0" applyFont="1" applyBorder="1" applyAlignment="1" applyProtection="1">
      <alignment/>
      <protection/>
    </xf>
    <xf numFmtId="37" fontId="2" fillId="2" borderId="4" xfId="0" applyNumberFormat="1" applyFont="1" applyBorder="1" applyAlignment="1" applyProtection="1">
      <alignment/>
      <protection/>
    </xf>
    <xf numFmtId="37" fontId="2" fillId="2" borderId="14" xfId="0" applyNumberFormat="1" applyFont="1" applyBorder="1" applyAlignment="1" applyProtection="1">
      <alignment/>
      <protection/>
    </xf>
    <xf numFmtId="37" fontId="2" fillId="2" borderId="14" xfId="0" applyNumberFormat="1" applyFont="1" applyBorder="1" applyAlignment="1" applyProtection="1">
      <alignment horizontal="center"/>
      <protection/>
    </xf>
    <xf numFmtId="0" fontId="2" fillId="2" borderId="17" xfId="0" applyFont="1" applyBorder="1" applyAlignment="1" applyProtection="1">
      <alignment horizontal="center"/>
      <protection/>
    </xf>
    <xf numFmtId="0" fontId="7" fillId="2" borderId="14" xfId="0" applyFont="1" applyBorder="1" applyAlignment="1" applyProtection="1">
      <alignment/>
      <protection/>
    </xf>
    <xf numFmtId="167" fontId="2" fillId="2" borderId="14" xfId="0" applyNumberFormat="1" applyFont="1" applyBorder="1" applyAlignment="1" applyProtection="1">
      <alignment/>
      <protection/>
    </xf>
    <xf numFmtId="0" fontId="2" fillId="2" borderId="1" xfId="0" applyFont="1" applyAlignment="1" applyProtection="1">
      <alignment vertical="center"/>
      <protection/>
    </xf>
    <xf numFmtId="186" fontId="0" fillId="2" borderId="1" xfId="0" applyNumberFormat="1" applyAlignment="1">
      <alignment/>
    </xf>
    <xf numFmtId="0" fontId="0" fillId="2" borderId="37" xfId="0" applyBorder="1" applyAlignment="1">
      <alignment horizontal="center"/>
    </xf>
    <xf numFmtId="0" fontId="12" fillId="2" borderId="1" xfId="0" applyFont="1" applyAlignment="1">
      <alignment/>
    </xf>
    <xf numFmtId="0" fontId="0" fillId="2" borderId="1" xfId="0" applyAlignment="1">
      <alignment horizontal="right"/>
    </xf>
    <xf numFmtId="0" fontId="13" fillId="2" borderId="1" xfId="0" applyFont="1" applyAlignment="1">
      <alignment/>
    </xf>
    <xf numFmtId="0" fontId="0" fillId="2" borderId="32" xfId="0" applyBorder="1" applyAlignment="1">
      <alignment horizontal="right"/>
    </xf>
    <xf numFmtId="181" fontId="0" fillId="2" borderId="0" xfId="0" applyNumberFormat="1" applyBorder="1" applyAlignment="1">
      <alignment/>
    </xf>
    <xf numFmtId="3" fontId="2" fillId="2" borderId="0" xfId="0" applyNumberFormat="1" applyFont="1" applyBorder="1" applyAlignment="1" applyProtection="1">
      <alignment/>
      <protection/>
    </xf>
    <xf numFmtId="3" fontId="2" fillId="2" borderId="7" xfId="0" applyNumberFormat="1" applyFont="1" applyBorder="1" applyAlignment="1" applyProtection="1" quotePrefix="1">
      <alignment horizontal="right" vertical="top"/>
      <protection/>
    </xf>
    <xf numFmtId="3" fontId="2" fillId="2" borderId="10" xfId="0" applyNumberFormat="1" applyFont="1" applyBorder="1" applyAlignment="1" applyProtection="1">
      <alignment/>
      <protection/>
    </xf>
    <xf numFmtId="3" fontId="2" fillId="2" borderId="0" xfId="0" applyNumberFormat="1" applyFont="1" applyBorder="1" applyAlignment="1" applyProtection="1" quotePrefix="1">
      <alignment horizontal="right"/>
      <protection/>
    </xf>
    <xf numFmtId="37" fontId="2" fillId="0" borderId="9" xfId="15" applyNumberFormat="1" applyFont="1" applyBorder="1" applyAlignment="1" applyProtection="1">
      <alignment horizontal="right"/>
      <protection/>
    </xf>
    <xf numFmtId="49" fontId="2" fillId="2" borderId="3" xfId="0" applyNumberFormat="1" applyFont="1" applyBorder="1" applyAlignment="1" applyProtection="1">
      <alignment horizontal="center"/>
      <protection/>
    </xf>
    <xf numFmtId="49" fontId="2" fillId="2" borderId="1" xfId="0" applyNumberFormat="1" applyFont="1" applyAlignment="1" applyProtection="1">
      <alignment/>
      <protection/>
    </xf>
    <xf numFmtId="5" fontId="2" fillId="0" borderId="10" xfId="0" applyNumberFormat="1" applyFont="1" applyFill="1" applyBorder="1" applyAlignment="1" applyProtection="1">
      <alignment/>
      <protection/>
    </xf>
    <xf numFmtId="37" fontId="2" fillId="0" borderId="10" xfId="0" applyNumberFormat="1" applyFont="1" applyFill="1" applyBorder="1" applyAlignment="1" applyProtection="1">
      <alignment/>
      <protection/>
    </xf>
    <xf numFmtId="37" fontId="2" fillId="2" borderId="51" xfId="0" applyNumberFormat="1" applyFont="1" applyBorder="1" applyAlignment="1" applyProtection="1">
      <alignment horizontal="right"/>
      <protection/>
    </xf>
    <xf numFmtId="0" fontId="14" fillId="2" borderId="1" xfId="0" applyFont="1" applyAlignment="1">
      <alignment/>
    </xf>
    <xf numFmtId="171" fontId="2" fillId="2" borderId="5" xfId="0" applyNumberFormat="1" applyFont="1" applyBorder="1" applyAlignment="1" applyProtection="1">
      <alignment vertical="top"/>
      <protection/>
    </xf>
    <xf numFmtId="171" fontId="2" fillId="2" borderId="6" xfId="0" applyNumberFormat="1" applyFont="1" applyBorder="1" applyAlignment="1" applyProtection="1">
      <alignment vertical="top"/>
      <protection/>
    </xf>
    <xf numFmtId="0" fontId="2" fillId="2" borderId="12" xfId="0" applyFont="1" applyBorder="1" applyAlignment="1" applyProtection="1">
      <alignment wrapText="1"/>
      <protection/>
    </xf>
    <xf numFmtId="0" fontId="2" fillId="2" borderId="31" xfId="0" applyFont="1" applyBorder="1" applyAlignment="1" applyProtection="1">
      <alignment horizontal="right"/>
      <protection/>
    </xf>
    <xf numFmtId="0" fontId="2" fillId="2" borderId="14" xfId="0" applyFont="1" applyBorder="1" applyAlignment="1" applyProtection="1">
      <alignment horizontal="right"/>
      <protection/>
    </xf>
    <xf numFmtId="189" fontId="16" fillId="4" borderId="74" xfId="0" applyNumberFormat="1" applyFont="1" applyFill="1" applyBorder="1" applyAlignment="1">
      <alignment/>
    </xf>
    <xf numFmtId="189" fontId="16" fillId="4" borderId="75" xfId="0" applyNumberFormat="1" applyFont="1" applyFill="1" applyBorder="1" applyAlignment="1">
      <alignment/>
    </xf>
    <xf numFmtId="189" fontId="16" fillId="4" borderId="76" xfId="0" applyNumberFormat="1" applyFont="1" applyFill="1" applyBorder="1" applyAlignment="1">
      <alignment/>
    </xf>
    <xf numFmtId="171" fontId="2" fillId="2" borderId="10" xfId="0" applyNumberFormat="1" applyFont="1" applyBorder="1" applyAlignment="1" applyProtection="1">
      <alignment/>
      <protection/>
    </xf>
    <xf numFmtId="171" fontId="2" fillId="2" borderId="12" xfId="0" applyNumberFormat="1" applyFont="1" applyBorder="1" applyAlignment="1" applyProtection="1">
      <alignment horizontal="right"/>
      <protection/>
    </xf>
    <xf numFmtId="5" fontId="2" fillId="2" borderId="77" xfId="0" applyNumberFormat="1" applyFont="1" applyBorder="1" applyAlignment="1" applyProtection="1">
      <alignment/>
      <protection/>
    </xf>
    <xf numFmtId="37" fontId="2" fillId="2" borderId="77" xfId="0" applyNumberFormat="1" applyFont="1" applyBorder="1" applyAlignment="1" applyProtection="1">
      <alignment/>
      <protection/>
    </xf>
    <xf numFmtId="171" fontId="2" fillId="2" borderId="78" xfId="0" applyNumberFormat="1" applyFont="1" applyBorder="1" applyAlignment="1" applyProtection="1">
      <alignment horizontal="right"/>
      <protection/>
    </xf>
    <xf numFmtId="0" fontId="2" fillId="2" borderId="79" xfId="0" applyFont="1" applyBorder="1" applyAlignment="1" applyProtection="1">
      <alignment horizontal="center"/>
      <protection/>
    </xf>
    <xf numFmtId="168" fontId="2" fillId="2" borderId="9" xfId="0" applyNumberFormat="1" applyFont="1" applyBorder="1" applyAlignment="1" applyProtection="1">
      <alignment horizontal="center"/>
      <protection/>
    </xf>
    <xf numFmtId="0" fontId="2" fillId="2" borderId="80" xfId="0" applyFont="1" applyBorder="1" applyAlignment="1" applyProtection="1">
      <alignment horizontal="left"/>
      <protection/>
    </xf>
    <xf numFmtId="0" fontId="7" fillId="2" borderId="9" xfId="0" applyFont="1" applyBorder="1" applyAlignment="1" applyProtection="1">
      <alignment horizontal="left"/>
      <protection/>
    </xf>
    <xf numFmtId="0" fontId="2" fillId="2" borderId="79" xfId="0" applyFont="1" applyBorder="1" applyAlignment="1" applyProtection="1">
      <alignment horizontal="left"/>
      <protection/>
    </xf>
    <xf numFmtId="166" fontId="2" fillId="2" borderId="3" xfId="0" applyNumberFormat="1" applyFont="1" applyBorder="1" applyAlignment="1" applyProtection="1">
      <alignment/>
      <protection/>
    </xf>
    <xf numFmtId="0" fontId="2" fillId="2" borderId="81" xfId="0" applyFont="1" applyBorder="1" applyAlignment="1" applyProtection="1">
      <alignment/>
      <protection/>
    </xf>
    <xf numFmtId="0" fontId="0" fillId="2" borderId="82" xfId="0" applyBorder="1" applyAlignment="1">
      <alignment/>
    </xf>
    <xf numFmtId="0" fontId="7" fillId="2" borderId="1" xfId="0" applyFont="1" applyAlignment="1" applyProtection="1">
      <alignment/>
      <protection/>
    </xf>
    <xf numFmtId="0" fontId="7" fillId="2" borderId="1" xfId="0" applyFont="1" applyAlignment="1" applyProtection="1">
      <alignment vertical="top"/>
      <protection/>
    </xf>
    <xf numFmtId="0" fontId="17" fillId="2" borderId="1" xfId="0" applyFont="1" applyAlignment="1">
      <alignment/>
    </xf>
    <xf numFmtId="0" fontId="0" fillId="0" borderId="1" xfId="0" applyFill="1" applyAlignment="1">
      <alignment/>
    </xf>
    <xf numFmtId="0" fontId="19" fillId="2" borderId="1" xfId="0" applyFont="1" applyAlignment="1">
      <alignment/>
    </xf>
    <xf numFmtId="0" fontId="16" fillId="2" borderId="74" xfId="0" applyFont="1" applyBorder="1" applyAlignment="1">
      <alignment/>
    </xf>
    <xf numFmtId="0" fontId="16" fillId="2" borderId="75" xfId="0" applyFont="1" applyBorder="1" applyAlignment="1">
      <alignment/>
    </xf>
    <xf numFmtId="0" fontId="16" fillId="2" borderId="76" xfId="0" applyFont="1" applyBorder="1" applyAlignment="1">
      <alignment/>
    </xf>
    <xf numFmtId="0" fontId="2" fillId="2" borderId="37" xfId="0" applyFont="1" applyBorder="1" applyAlignment="1" applyProtection="1">
      <alignment vertical="top" wrapText="1"/>
      <protection/>
    </xf>
    <xf numFmtId="0" fontId="0" fillId="2" borderId="67" xfId="0" applyBorder="1" applyAlignment="1">
      <alignment vertical="top" wrapText="1"/>
    </xf>
    <xf numFmtId="0" fontId="0" fillId="2" borderId="31" xfId="0" applyBorder="1" applyAlignment="1">
      <alignment vertical="top" wrapText="1"/>
    </xf>
    <xf numFmtId="0" fontId="0" fillId="2" borderId="38" xfId="0" applyBorder="1" applyAlignment="1">
      <alignment horizontal="left" vertical="top"/>
    </xf>
    <xf numFmtId="0" fontId="0" fillId="2" borderId="39" xfId="0" applyBorder="1" applyAlignment="1">
      <alignment horizontal="left" vertical="top"/>
    </xf>
    <xf numFmtId="0" fontId="11" fillId="2" borderId="1" xfId="0" applyFont="1" applyAlignment="1">
      <alignment/>
    </xf>
    <xf numFmtId="181" fontId="0" fillId="0" borderId="0" xfId="0" applyNumberFormat="1" applyFill="1" applyBorder="1" applyAlignment="1">
      <alignment/>
    </xf>
    <xf numFmtId="0" fontId="0" fillId="0" borderId="0" xfId="0" applyFill="1" applyBorder="1" applyAlignment="1">
      <alignment/>
    </xf>
    <xf numFmtId="37" fontId="2" fillId="2" borderId="13" xfId="0" applyNumberFormat="1" applyFont="1" applyBorder="1" applyAlignment="1" applyProtection="1">
      <alignment horizontal="left" vertical="top"/>
      <protection/>
    </xf>
    <xf numFmtId="37" fontId="2" fillId="2" borderId="12" xfId="0" applyNumberFormat="1" applyFont="1" applyBorder="1" applyAlignment="1" applyProtection="1">
      <alignment horizontal="left" vertical="top"/>
      <protection/>
    </xf>
    <xf numFmtId="37" fontId="2" fillId="2" borderId="1" xfId="0" applyNumberFormat="1" applyFont="1" applyAlignment="1" applyProtection="1">
      <alignment horizontal="left" vertical="top" indent="1"/>
      <protection/>
    </xf>
    <xf numFmtId="3" fontId="2" fillId="2" borderId="12" xfId="0" applyNumberFormat="1" applyFont="1" applyBorder="1" applyAlignment="1" applyProtection="1">
      <alignment/>
      <protection/>
    </xf>
    <xf numFmtId="3" fontId="2" fillId="2" borderId="11" xfId="0" applyNumberFormat="1" applyFont="1" applyBorder="1" applyAlignment="1" applyProtection="1">
      <alignment/>
      <protection/>
    </xf>
    <xf numFmtId="0" fontId="14" fillId="2" borderId="30" xfId="0" applyFont="1" applyBorder="1" applyAlignment="1">
      <alignment/>
    </xf>
    <xf numFmtId="0" fontId="0" fillId="2" borderId="67" xfId="0" applyBorder="1" applyAlignment="1">
      <alignment horizontal="center"/>
    </xf>
    <xf numFmtId="0" fontId="2" fillId="2" borderId="37" xfId="0" applyFont="1" applyBorder="1" applyAlignment="1" applyProtection="1">
      <alignment/>
      <protection/>
    </xf>
    <xf numFmtId="171" fontId="2" fillId="2" borderId="7" xfId="0" applyNumberFormat="1" applyFont="1" applyBorder="1" applyAlignment="1" applyProtection="1">
      <alignment/>
      <protection/>
    </xf>
    <xf numFmtId="171" fontId="2" fillId="2" borderId="6" xfId="0" applyNumberFormat="1" applyFont="1" applyBorder="1" applyAlignment="1" applyProtection="1">
      <alignment/>
      <protection/>
    </xf>
    <xf numFmtId="171" fontId="2" fillId="2" borderId="11" xfId="0" applyNumberFormat="1" applyFont="1" applyBorder="1" applyAlignment="1" applyProtection="1">
      <alignment/>
      <protection/>
    </xf>
    <xf numFmtId="0" fontId="2" fillId="2" borderId="83" xfId="0" applyFont="1" applyBorder="1" applyAlignment="1" applyProtection="1">
      <alignment/>
      <protection/>
    </xf>
    <xf numFmtId="37" fontId="2" fillId="2" borderId="37" xfId="0" applyNumberFormat="1" applyFont="1" applyBorder="1" applyAlignment="1" applyProtection="1">
      <alignment horizontal="center" vertical="center"/>
      <protection/>
    </xf>
    <xf numFmtId="37" fontId="2" fillId="2" borderId="67" xfId="0" applyNumberFormat="1" applyFont="1" applyBorder="1" applyAlignment="1" applyProtection="1">
      <alignment horizontal="center" vertical="center"/>
      <protection/>
    </xf>
    <xf numFmtId="37" fontId="2" fillId="2" borderId="31" xfId="0" applyNumberFormat="1" applyFont="1" applyBorder="1" applyAlignment="1" applyProtection="1">
      <alignment horizontal="center" vertical="center"/>
      <protection/>
    </xf>
    <xf numFmtId="5" fontId="2" fillId="2" borderId="11" xfId="0" applyNumberFormat="1" applyFont="1" applyBorder="1" applyAlignment="1" applyProtection="1">
      <alignment/>
      <protection/>
    </xf>
    <xf numFmtId="5" fontId="2" fillId="2" borderId="16" xfId="0" applyNumberFormat="1" applyFont="1" applyBorder="1" applyAlignment="1" applyProtection="1">
      <alignment/>
      <protection/>
    </xf>
    <xf numFmtId="0" fontId="2" fillId="2" borderId="11" xfId="0" applyFont="1" applyBorder="1" applyAlignment="1" applyProtection="1">
      <alignment vertical="center"/>
      <protection/>
    </xf>
    <xf numFmtId="0" fontId="2" fillId="2" borderId="68" xfId="0" applyFont="1" applyBorder="1" applyAlignment="1" applyProtection="1">
      <alignment/>
      <protection/>
    </xf>
    <xf numFmtId="5" fontId="2" fillId="2" borderId="4" xfId="0" applyNumberFormat="1" applyFont="1" applyBorder="1" applyAlignment="1" applyProtection="1">
      <alignment/>
      <protection/>
    </xf>
    <xf numFmtId="0" fontId="25" fillId="2" borderId="1" xfId="0" applyFont="1" applyAlignment="1">
      <alignment/>
    </xf>
    <xf numFmtId="37" fontId="25" fillId="2" borderId="1" xfId="0" applyNumberFormat="1" applyFont="1" applyAlignment="1">
      <alignment/>
    </xf>
    <xf numFmtId="0" fontId="2" fillId="2" borderId="84" xfId="0" applyFont="1" applyBorder="1" applyAlignment="1" applyProtection="1">
      <alignment horizontal="center"/>
      <protection/>
    </xf>
    <xf numFmtId="0" fontId="7" fillId="2" borderId="1" xfId="0" applyFont="1" applyBorder="1" applyAlignment="1" applyProtection="1">
      <alignment horizontal="center"/>
      <protection/>
    </xf>
    <xf numFmtId="0" fontId="2" fillId="2" borderId="85" xfId="0" applyFont="1" applyBorder="1" applyAlignment="1" applyProtection="1">
      <alignment horizontal="center"/>
      <protection/>
    </xf>
    <xf numFmtId="0" fontId="2" fillId="2" borderId="84" xfId="0" applyFont="1" applyBorder="1" applyAlignment="1" applyProtection="1">
      <alignment/>
      <protection/>
    </xf>
    <xf numFmtId="0" fontId="0" fillId="2" borderId="86" xfId="0" applyBorder="1" applyAlignment="1">
      <alignment/>
    </xf>
    <xf numFmtId="0" fontId="2" fillId="2" borderId="10" xfId="0" applyFont="1" applyBorder="1" applyAlignment="1" applyProtection="1">
      <alignment horizontal="left"/>
      <protection/>
    </xf>
    <xf numFmtId="0" fontId="2" fillId="2" borderId="10" xfId="0" applyFont="1" applyBorder="1" applyAlignment="1" applyProtection="1">
      <alignment horizontal="left" indent="1"/>
      <protection/>
    </xf>
    <xf numFmtId="37" fontId="2" fillId="2" borderId="10" xfId="0" applyNumberFormat="1" applyFont="1" applyBorder="1" applyAlignment="1" applyProtection="1">
      <alignment/>
      <protection/>
    </xf>
    <xf numFmtId="37" fontId="2" fillId="2" borderId="7" xfId="0" applyNumberFormat="1" applyFont="1" applyBorder="1" applyAlignment="1" applyProtection="1">
      <alignment/>
      <protection/>
    </xf>
    <xf numFmtId="0" fontId="20" fillId="2" borderId="1" xfId="0" applyFont="1" applyAlignment="1" applyProtection="1">
      <alignment/>
      <protection/>
    </xf>
    <xf numFmtId="167" fontId="2" fillId="2" borderId="87" xfId="0" applyNumberFormat="1" applyFont="1" applyBorder="1" applyAlignment="1" applyProtection="1">
      <alignment/>
      <protection/>
    </xf>
    <xf numFmtId="167" fontId="2" fillId="2" borderId="88" xfId="0" applyNumberFormat="1" applyFont="1" applyBorder="1" applyAlignment="1" applyProtection="1">
      <alignment/>
      <protection/>
    </xf>
    <xf numFmtId="167" fontId="2" fillId="2" borderId="89" xfId="0" applyNumberFormat="1" applyFont="1" applyBorder="1" applyAlignment="1" applyProtection="1">
      <alignment/>
      <protection/>
    </xf>
    <xf numFmtId="167" fontId="7" fillId="2" borderId="89" xfId="0" applyNumberFormat="1" applyFont="1" applyBorder="1" applyAlignment="1" applyProtection="1">
      <alignment/>
      <protection/>
    </xf>
    <xf numFmtId="37" fontId="7" fillId="2" borderId="90" xfId="0" applyNumberFormat="1" applyFont="1" applyBorder="1" applyAlignment="1" applyProtection="1">
      <alignment/>
      <protection/>
    </xf>
    <xf numFmtId="37" fontId="7" fillId="2" borderId="91" xfId="0" applyNumberFormat="1" applyFont="1" applyBorder="1" applyAlignment="1" applyProtection="1">
      <alignment/>
      <protection/>
    </xf>
    <xf numFmtId="5" fontId="2" fillId="2" borderId="9" xfId="0" applyNumberFormat="1" applyFont="1" applyBorder="1" applyAlignment="1" applyProtection="1">
      <alignment vertical="center"/>
      <protection/>
    </xf>
    <xf numFmtId="5" fontId="2" fillId="2" borderId="0" xfId="0" applyNumberFormat="1" applyFont="1" applyBorder="1" applyAlignment="1" applyProtection="1">
      <alignment vertical="center"/>
      <protection/>
    </xf>
    <xf numFmtId="181" fontId="2" fillId="2" borderId="10" xfId="0" applyNumberFormat="1" applyFont="1" applyBorder="1" applyAlignment="1" applyProtection="1">
      <alignment vertical="center"/>
      <protection/>
    </xf>
    <xf numFmtId="0" fontId="5" fillId="2" borderId="12" xfId="0" applyFont="1" applyBorder="1" applyAlignment="1" applyProtection="1">
      <alignment/>
      <protection/>
    </xf>
    <xf numFmtId="37" fontId="2" fillId="2" borderId="6" xfId="0" applyNumberFormat="1" applyFont="1" applyBorder="1" applyAlignment="1" applyProtection="1">
      <alignment vertical="center"/>
      <protection/>
    </xf>
    <xf numFmtId="5" fontId="2" fillId="2" borderId="1" xfId="0" applyNumberFormat="1" applyFont="1" applyBorder="1" applyAlignment="1" applyProtection="1">
      <alignment horizontal="right"/>
      <protection/>
    </xf>
    <xf numFmtId="0" fontId="4" fillId="2" borderId="1" xfId="0" applyFont="1" applyBorder="1" applyAlignment="1" applyProtection="1">
      <alignment/>
      <protection/>
    </xf>
    <xf numFmtId="37" fontId="5" fillId="2" borderId="1" xfId="0" applyNumberFormat="1" applyFont="1" applyBorder="1" applyAlignment="1" applyProtection="1">
      <alignment horizontal="center"/>
      <protection/>
    </xf>
    <xf numFmtId="37" fontId="2" fillId="2" borderId="92" xfId="0" applyNumberFormat="1" applyFont="1" applyBorder="1" applyAlignment="1" applyProtection="1">
      <alignment horizontal="right"/>
      <protection/>
    </xf>
    <xf numFmtId="37" fontId="2" fillId="2" borderId="3" xfId="0" applyNumberFormat="1" applyFont="1" applyBorder="1" applyAlignment="1" applyProtection="1">
      <alignment horizontal="right"/>
      <protection/>
    </xf>
    <xf numFmtId="37" fontId="2" fillId="2" borderId="4" xfId="0" applyNumberFormat="1" applyFont="1" applyBorder="1" applyAlignment="1" applyProtection="1">
      <alignment horizontal="right"/>
      <protection/>
    </xf>
    <xf numFmtId="0" fontId="2" fillId="2" borderId="16" xfId="0" applyFont="1" applyBorder="1" applyAlignment="1" applyProtection="1">
      <alignment vertical="center"/>
      <protection/>
    </xf>
    <xf numFmtId="37" fontId="2" fillId="2" borderId="7" xfId="0" applyNumberFormat="1" applyFont="1" applyBorder="1" applyAlignment="1" applyProtection="1">
      <alignment vertical="center"/>
      <protection/>
    </xf>
    <xf numFmtId="0" fontId="2" fillId="3" borderId="20" xfId="0" applyFont="1" applyFill="1" applyBorder="1" applyAlignment="1" applyProtection="1">
      <alignment vertical="center"/>
      <protection/>
    </xf>
    <xf numFmtId="37" fontId="2" fillId="3" borderId="18" xfId="0" applyNumberFormat="1" applyFont="1" applyFill="1" applyBorder="1" applyAlignment="1" applyProtection="1">
      <alignment horizontal="right" vertical="center"/>
      <protection/>
    </xf>
    <xf numFmtId="37" fontId="2" fillId="2" borderId="93" xfId="0" applyNumberFormat="1" applyFont="1" applyBorder="1" applyAlignment="1" applyProtection="1">
      <alignment horizontal="right"/>
      <protection/>
    </xf>
    <xf numFmtId="0" fontId="2" fillId="2" borderId="7" xfId="0" applyFont="1" applyBorder="1" applyAlignment="1" applyProtection="1">
      <alignment vertical="center"/>
      <protection/>
    </xf>
    <xf numFmtId="167" fontId="2" fillId="2" borderId="10" xfId="0" applyNumberFormat="1" applyFont="1" applyBorder="1" applyAlignment="1" applyProtection="1">
      <alignment vertical="center"/>
      <protection/>
    </xf>
    <xf numFmtId="37" fontId="2" fillId="2" borderId="16" xfId="0" applyNumberFormat="1" applyFont="1" applyBorder="1" applyAlignment="1" applyProtection="1">
      <alignment vertical="center"/>
      <protection/>
    </xf>
    <xf numFmtId="0" fontId="2" fillId="2" borderId="20" xfId="0" applyFont="1" applyBorder="1" applyAlignment="1" applyProtection="1">
      <alignment horizontal="center"/>
      <protection/>
    </xf>
    <xf numFmtId="0" fontId="7" fillId="2" borderId="18" xfId="0" applyFont="1" applyBorder="1" applyAlignment="1" applyProtection="1">
      <alignment/>
      <protection/>
    </xf>
    <xf numFmtId="171" fontId="2" fillId="2" borderId="5" xfId="0" applyNumberFormat="1" applyFont="1" applyBorder="1" applyAlignment="1" applyProtection="1">
      <alignment horizontal="right"/>
      <protection/>
    </xf>
    <xf numFmtId="37" fontId="2" fillId="3" borderId="5" xfId="0" applyNumberFormat="1" applyFont="1" applyFill="1" applyBorder="1" applyAlignment="1" applyProtection="1">
      <alignment/>
      <protection/>
    </xf>
    <xf numFmtId="171" fontId="2" fillId="2" borderId="10" xfId="0" applyNumberFormat="1" applyFont="1" applyBorder="1" applyAlignment="1" applyProtection="1">
      <alignment horizontal="right"/>
      <protection/>
    </xf>
    <xf numFmtId="37" fontId="2" fillId="3" borderId="3" xfId="0" applyNumberFormat="1" applyFont="1" applyFill="1" applyBorder="1" applyAlignment="1" applyProtection="1">
      <alignment/>
      <protection/>
    </xf>
    <xf numFmtId="37" fontId="2" fillId="3" borderId="4" xfId="0" applyNumberFormat="1" applyFont="1" applyFill="1" applyBorder="1" applyAlignment="1" applyProtection="1">
      <alignment/>
      <protection/>
    </xf>
    <xf numFmtId="37" fontId="2" fillId="2" borderId="94" xfId="0" applyNumberFormat="1" applyFont="1" applyBorder="1" applyAlignment="1" applyProtection="1">
      <alignment/>
      <protection/>
    </xf>
    <xf numFmtId="37" fontId="2" fillId="2" borderId="21" xfId="0" applyNumberFormat="1" applyFont="1" applyBorder="1" applyAlignment="1" applyProtection="1">
      <alignment/>
      <protection/>
    </xf>
    <xf numFmtId="3" fontId="2" fillId="2" borderId="10" xfId="0" applyNumberFormat="1" applyFont="1" applyBorder="1" applyAlignment="1" applyProtection="1" quotePrefix="1">
      <alignment horizontal="right"/>
      <protection/>
    </xf>
    <xf numFmtId="0" fontId="2" fillId="2" borderId="95" xfId="0" applyFont="1" applyBorder="1" applyAlignment="1" applyProtection="1">
      <alignment/>
      <protection/>
    </xf>
    <xf numFmtId="37" fontId="2" fillId="2" borderId="96" xfId="0" applyNumberFormat="1" applyFont="1" applyBorder="1" applyAlignment="1" applyProtection="1">
      <alignment/>
      <protection/>
    </xf>
    <xf numFmtId="37" fontId="2" fillId="2" borderId="97" xfId="0" applyNumberFormat="1" applyFont="1" applyBorder="1" applyAlignment="1" applyProtection="1">
      <alignment/>
      <protection/>
    </xf>
    <xf numFmtId="164" fontId="2" fillId="2" borderId="97" xfId="0" applyNumberFormat="1" applyFont="1" applyBorder="1" applyAlignment="1" applyProtection="1">
      <alignment/>
      <protection/>
    </xf>
    <xf numFmtId="0" fontId="2" fillId="2" borderId="97" xfId="0" applyFont="1" applyBorder="1" applyAlignment="1" applyProtection="1">
      <alignment/>
      <protection/>
    </xf>
    <xf numFmtId="37" fontId="0" fillId="2" borderId="98" xfId="0" applyNumberFormat="1" applyBorder="1" applyAlignment="1">
      <alignment/>
    </xf>
    <xf numFmtId="180" fontId="2" fillId="2" borderId="96" xfId="0" applyNumberFormat="1" applyFont="1" applyBorder="1" applyAlignment="1" applyProtection="1">
      <alignment/>
      <protection/>
    </xf>
    <xf numFmtId="0" fontId="2" fillId="2" borderId="96" xfId="0" applyFont="1" applyBorder="1" applyAlignment="1" applyProtection="1">
      <alignment/>
      <protection/>
    </xf>
    <xf numFmtId="37" fontId="2" fillId="2" borderId="99" xfId="0" applyNumberFormat="1" applyFont="1" applyBorder="1" applyAlignment="1" applyProtection="1">
      <alignment/>
      <protection/>
    </xf>
    <xf numFmtId="37" fontId="2" fillId="2" borderId="1" xfId="0" applyNumberFormat="1" applyFont="1" applyBorder="1" applyAlignment="1" applyProtection="1">
      <alignment horizontal="center" vertical="center"/>
      <protection/>
    </xf>
    <xf numFmtId="37" fontId="2" fillId="2" borderId="6" xfId="0" applyNumberFormat="1" applyFont="1" applyBorder="1" applyAlignment="1" applyProtection="1">
      <alignment horizontal="center" vertical="center"/>
      <protection/>
    </xf>
    <xf numFmtId="0" fontId="2" fillId="3" borderId="6" xfId="0" applyFont="1" applyFill="1" applyBorder="1" applyAlignment="1" applyProtection="1">
      <alignment horizontal="left" vertical="center"/>
      <protection/>
    </xf>
    <xf numFmtId="37" fontId="7" fillId="2" borderId="0" xfId="0" applyNumberFormat="1" applyFont="1" applyBorder="1" applyAlignment="1" applyProtection="1">
      <alignment horizontal="center" vertical="center"/>
      <protection/>
    </xf>
    <xf numFmtId="37" fontId="7" fillId="2" borderId="40" xfId="0" applyNumberFormat="1" applyFont="1" applyBorder="1" applyAlignment="1" applyProtection="1">
      <alignment horizontal="center" vertical="center"/>
      <protection/>
    </xf>
    <xf numFmtId="37" fontId="2" fillId="2" borderId="14" xfId="0" applyNumberFormat="1" applyFont="1" applyBorder="1" applyAlignment="1" applyProtection="1">
      <alignment horizontal="centerContinuous"/>
      <protection/>
    </xf>
    <xf numFmtId="0" fontId="2" fillId="0" borderId="20" xfId="0" applyFont="1" applyFill="1" applyBorder="1" applyAlignment="1" applyProtection="1">
      <alignment horizontal="center"/>
      <protection/>
    </xf>
    <xf numFmtId="0" fontId="2" fillId="0" borderId="21" xfId="0" applyFont="1" applyFill="1" applyBorder="1" applyAlignment="1" applyProtection="1">
      <alignment horizontal="center"/>
      <protection/>
    </xf>
    <xf numFmtId="0" fontId="2" fillId="0" borderId="18" xfId="0" applyFont="1" applyFill="1" applyBorder="1" applyAlignment="1" applyProtection="1">
      <alignment horizontal="center"/>
      <protection/>
    </xf>
    <xf numFmtId="3" fontId="2" fillId="2" borderId="31" xfId="0" applyNumberFormat="1" applyFont="1" applyBorder="1" applyAlignment="1" applyProtection="1">
      <alignment/>
      <protection/>
    </xf>
    <xf numFmtId="3" fontId="2" fillId="2" borderId="20" xfId="0" applyNumberFormat="1" applyFont="1" applyBorder="1" applyAlignment="1" applyProtection="1">
      <alignment/>
      <protection/>
    </xf>
    <xf numFmtId="3" fontId="2" fillId="2" borderId="15" xfId="0" applyNumberFormat="1" applyFont="1" applyBorder="1" applyAlignment="1" applyProtection="1">
      <alignment/>
      <protection/>
    </xf>
    <xf numFmtId="3" fontId="2" fillId="2" borderId="6" xfId="0" applyNumberFormat="1" applyFont="1" applyBorder="1" applyAlignment="1" applyProtection="1">
      <alignment vertical="center"/>
      <protection/>
    </xf>
    <xf numFmtId="0" fontId="2" fillId="2" borderId="33" xfId="0" applyFont="1" applyBorder="1" applyAlignment="1" applyProtection="1">
      <alignment horizontal="left"/>
      <protection/>
    </xf>
    <xf numFmtId="0" fontId="0" fillId="2" borderId="40" xfId="0" applyBorder="1" applyAlignment="1">
      <alignment/>
    </xf>
    <xf numFmtId="0" fontId="0" fillId="2" borderId="41" xfId="0" applyBorder="1" applyAlignment="1">
      <alignment/>
    </xf>
    <xf numFmtId="0" fontId="0" fillId="2" borderId="34" xfId="0" applyBorder="1" applyAlignment="1">
      <alignment horizontal="left" indent="2"/>
    </xf>
    <xf numFmtId="37" fontId="5" fillId="2" borderId="1" xfId="0" applyNumberFormat="1" applyFont="1" applyAlignment="1" applyProtection="1">
      <alignment horizontal="center"/>
      <protection/>
    </xf>
    <xf numFmtId="0" fontId="5" fillId="2" borderId="1" xfId="0" applyFont="1" applyAlignment="1" applyProtection="1">
      <alignment vertical="center"/>
      <protection/>
    </xf>
    <xf numFmtId="37" fontId="2" fillId="2" borderId="1" xfId="0" applyNumberFormat="1" applyFont="1" applyAlignment="1" applyProtection="1">
      <alignment vertical="center"/>
      <protection/>
    </xf>
    <xf numFmtId="0" fontId="0" fillId="2" borderId="1" xfId="0" applyAlignment="1">
      <alignment vertical="center"/>
    </xf>
    <xf numFmtId="0" fontId="2" fillId="2" borderId="11" xfId="0" applyFont="1" applyFill="1" applyBorder="1" applyAlignment="1" applyProtection="1">
      <alignment wrapText="1"/>
      <protection/>
    </xf>
    <xf numFmtId="171" fontId="2" fillId="2" borderId="6" xfId="0" applyNumberFormat="1" applyFont="1" applyFill="1" applyBorder="1" applyAlignment="1" applyProtection="1">
      <alignment/>
      <protection/>
    </xf>
    <xf numFmtId="171" fontId="2" fillId="2" borderId="7" xfId="0" applyNumberFormat="1" applyFont="1" applyFill="1" applyBorder="1" applyAlignment="1" applyProtection="1">
      <alignment/>
      <protection/>
    </xf>
    <xf numFmtId="167" fontId="2" fillId="2" borderId="95" xfId="0" applyNumberFormat="1" applyFont="1" applyBorder="1" applyAlignment="1" applyProtection="1">
      <alignment/>
      <protection/>
    </xf>
    <xf numFmtId="186" fontId="2" fillId="2" borderId="9" xfId="0" applyNumberFormat="1" applyFont="1" applyBorder="1" applyAlignment="1" applyProtection="1">
      <alignment horizontal="center"/>
      <protection/>
    </xf>
    <xf numFmtId="3" fontId="2" fillId="2" borderId="10" xfId="0" applyNumberFormat="1" applyFont="1" applyFill="1" applyBorder="1" applyAlignment="1" applyProtection="1">
      <alignment/>
      <protection/>
    </xf>
    <xf numFmtId="3" fontId="2" fillId="2" borderId="17" xfId="0" applyNumberFormat="1" applyFont="1" applyFill="1" applyBorder="1" applyAlignment="1" applyProtection="1">
      <alignment/>
      <protection/>
    </xf>
    <xf numFmtId="3" fontId="2" fillId="2" borderId="7" xfId="0" applyNumberFormat="1" applyFont="1" applyFill="1" applyBorder="1" applyAlignment="1" applyProtection="1">
      <alignment/>
      <protection/>
    </xf>
    <xf numFmtId="3" fontId="2" fillId="2" borderId="16" xfId="0" applyNumberFormat="1" applyFont="1" applyFill="1" applyBorder="1" applyAlignment="1" applyProtection="1">
      <alignment/>
      <protection/>
    </xf>
    <xf numFmtId="3" fontId="2" fillId="2" borderId="18" xfId="0" applyNumberFormat="1" applyFont="1" applyFill="1" applyBorder="1" applyAlignment="1" applyProtection="1">
      <alignment/>
      <protection/>
    </xf>
    <xf numFmtId="3" fontId="2" fillId="2" borderId="19" xfId="0" applyNumberFormat="1" applyFont="1" applyFill="1" applyBorder="1" applyAlignment="1" applyProtection="1">
      <alignment/>
      <protection/>
    </xf>
    <xf numFmtId="186" fontId="2" fillId="2" borderId="12" xfId="0" applyNumberFormat="1" applyFont="1" applyBorder="1" applyAlignment="1" applyProtection="1">
      <alignment horizontal="center"/>
      <protection/>
    </xf>
    <xf numFmtId="37" fontId="2" fillId="2" borderId="38" xfId="0" applyNumberFormat="1" applyFont="1" applyBorder="1" applyAlignment="1" applyProtection="1">
      <alignment horizontal="right"/>
      <protection/>
    </xf>
    <xf numFmtId="3" fontId="2" fillId="2" borderId="100" xfId="0" applyNumberFormat="1" applyFont="1" applyBorder="1" applyAlignment="1" applyProtection="1">
      <alignment/>
      <protection/>
    </xf>
    <xf numFmtId="37" fontId="2" fillId="2" borderId="100" xfId="0" applyNumberFormat="1" applyFont="1" applyBorder="1" applyAlignment="1" applyProtection="1">
      <alignment/>
      <protection/>
    </xf>
    <xf numFmtId="0" fontId="2" fillId="2" borderId="67" xfId="0" applyFont="1" applyBorder="1" applyAlignment="1" applyProtection="1">
      <alignment horizontal="center" vertical="center"/>
      <protection/>
    </xf>
    <xf numFmtId="0" fontId="2" fillId="2" borderId="31" xfId="0" applyFont="1" applyBorder="1" applyAlignment="1" applyProtection="1">
      <alignment horizontal="center" vertical="center"/>
      <protection/>
    </xf>
    <xf numFmtId="37" fontId="2" fillId="2" borderId="40" xfId="0" applyNumberFormat="1" applyFont="1" applyBorder="1" applyAlignment="1" applyProtection="1">
      <alignment/>
      <protection/>
    </xf>
    <xf numFmtId="37" fontId="2" fillId="2" borderId="12" xfId="0" applyNumberFormat="1" applyFont="1" applyBorder="1" applyAlignment="1" applyProtection="1">
      <alignment/>
      <protection/>
    </xf>
    <xf numFmtId="37" fontId="2" fillId="2" borderId="33" xfId="0" applyNumberFormat="1" applyFont="1" applyBorder="1" applyAlignment="1" applyProtection="1">
      <alignment/>
      <protection/>
    </xf>
    <xf numFmtId="37" fontId="2" fillId="2" borderId="101" xfId="0" applyNumberFormat="1" applyFont="1" applyBorder="1" applyAlignment="1" applyProtection="1">
      <alignment/>
      <protection/>
    </xf>
    <xf numFmtId="0" fontId="2" fillId="2" borderId="8" xfId="0" applyFont="1" applyBorder="1" applyAlignment="1" applyProtection="1">
      <alignment vertical="top"/>
      <protection/>
    </xf>
    <xf numFmtId="0" fontId="2" fillId="2" borderId="3" xfId="0" applyFont="1" applyBorder="1" applyAlignment="1" applyProtection="1">
      <alignment horizontal="center" vertical="center"/>
      <protection/>
    </xf>
    <xf numFmtId="0" fontId="2" fillId="2" borderId="0" xfId="0" applyFont="1" applyBorder="1" applyAlignment="1" applyProtection="1">
      <alignment horizontal="center" vertical="center"/>
      <protection/>
    </xf>
    <xf numFmtId="0" fontId="2" fillId="2" borderId="6" xfId="0" applyFont="1" applyBorder="1" applyAlignment="1" applyProtection="1">
      <alignment horizontal="center" vertical="center"/>
      <protection/>
    </xf>
    <xf numFmtId="0" fontId="2" fillId="2" borderId="12" xfId="0" applyFont="1" applyBorder="1" applyAlignment="1" applyProtection="1">
      <alignment horizontal="centerContinuous"/>
      <protection/>
    </xf>
    <xf numFmtId="0" fontId="2" fillId="2" borderId="0" xfId="0" applyFont="1" applyBorder="1" applyAlignment="1" applyProtection="1">
      <alignment horizontal="centerContinuous"/>
      <protection/>
    </xf>
    <xf numFmtId="0" fontId="2" fillId="2" borderId="6" xfId="0" applyFont="1" applyBorder="1" applyAlignment="1" applyProtection="1">
      <alignment horizontal="centerContinuous" vertical="center"/>
      <protection/>
    </xf>
    <xf numFmtId="0" fontId="2" fillId="3" borderId="11" xfId="0" applyFont="1" applyFill="1" applyBorder="1" applyAlignment="1" applyProtection="1">
      <alignment horizontal="centerContinuous" vertical="center"/>
      <protection/>
    </xf>
    <xf numFmtId="0" fontId="2" fillId="3" borderId="6" xfId="0" applyFont="1" applyFill="1" applyBorder="1" applyAlignment="1" applyProtection="1">
      <alignment horizontal="centerContinuous" vertical="center"/>
      <protection/>
    </xf>
    <xf numFmtId="0" fontId="2" fillId="2" borderId="27" xfId="0" applyFont="1" applyBorder="1" applyAlignment="1" applyProtection="1">
      <alignment horizontal="center"/>
      <protection/>
    </xf>
    <xf numFmtId="0" fontId="2" fillId="2" borderId="28" xfId="0" applyFont="1" applyBorder="1" applyAlignment="1" applyProtection="1">
      <alignment horizontal="center"/>
      <protection/>
    </xf>
    <xf numFmtId="0" fontId="2" fillId="2" borderId="10" xfId="0" applyFont="1" applyBorder="1" applyAlignment="1" applyProtection="1">
      <alignment horizontal="center" vertical="center"/>
      <protection/>
    </xf>
    <xf numFmtId="0" fontId="2" fillId="2" borderId="7" xfId="0" applyFont="1" applyBorder="1" applyAlignment="1" applyProtection="1">
      <alignment horizontal="center" vertical="center"/>
      <protection/>
    </xf>
    <xf numFmtId="0" fontId="2" fillId="2" borderId="10" xfId="0" applyFont="1" applyFill="1" applyBorder="1" applyAlignment="1" applyProtection="1">
      <alignment horizontal="center"/>
      <protection/>
    </xf>
    <xf numFmtId="0" fontId="2" fillId="2" borderId="17" xfId="0" applyFont="1" applyFill="1" applyBorder="1" applyAlignment="1" applyProtection="1">
      <alignment horizontal="centerContinuous"/>
      <protection/>
    </xf>
    <xf numFmtId="0" fontId="2" fillId="2" borderId="14" xfId="0" applyFont="1" applyFill="1" applyBorder="1" applyAlignment="1" applyProtection="1">
      <alignment horizontal="center"/>
      <protection/>
    </xf>
    <xf numFmtId="0" fontId="14" fillId="2" borderId="1" xfId="0" applyFont="1" applyBorder="1" applyAlignment="1">
      <alignment/>
    </xf>
    <xf numFmtId="0" fontId="6" fillId="2" borderId="0" xfId="0" applyFont="1" applyBorder="1" applyAlignment="1" applyProtection="1">
      <alignment horizontal="center"/>
      <protection/>
    </xf>
    <xf numFmtId="0" fontId="14" fillId="2" borderId="0" xfId="0" applyFont="1" applyBorder="1" applyAlignment="1">
      <alignment horizontal="center"/>
    </xf>
    <xf numFmtId="0" fontId="36" fillId="2" borderId="0" xfId="0" applyFont="1" applyBorder="1" applyAlignment="1" applyProtection="1">
      <alignment horizontal="left"/>
      <protection/>
    </xf>
    <xf numFmtId="0" fontId="36" fillId="2" borderId="0" xfId="0" applyFont="1" applyBorder="1" applyAlignment="1" applyProtection="1">
      <alignment horizontal="right"/>
      <protection/>
    </xf>
    <xf numFmtId="0" fontId="0" fillId="2" borderId="41" xfId="0" applyBorder="1" applyAlignment="1">
      <alignment/>
    </xf>
    <xf numFmtId="0" fontId="6" fillId="2" borderId="102" xfId="0" applyFont="1" applyBorder="1" applyAlignment="1" applyProtection="1">
      <alignment horizontal="right"/>
      <protection/>
    </xf>
    <xf numFmtId="0" fontId="6" fillId="2" borderId="103" xfId="0" applyFont="1" applyBorder="1" applyAlignment="1" applyProtection="1">
      <alignment horizontal="right"/>
      <protection/>
    </xf>
    <xf numFmtId="37" fontId="14" fillId="2" borderId="30" xfId="0" applyNumberFormat="1" applyFont="1" applyBorder="1" applyAlignment="1">
      <alignment horizontal="left"/>
    </xf>
    <xf numFmtId="181" fontId="14" fillId="2" borderId="34" xfId="0" applyNumberFormat="1" applyFont="1" applyBorder="1" applyAlignment="1">
      <alignment/>
    </xf>
    <xf numFmtId="37" fontId="14" fillId="2" borderId="30" xfId="0" applyNumberFormat="1" applyFont="1" applyBorder="1" applyAlignment="1">
      <alignment horizontal="right"/>
    </xf>
    <xf numFmtId="0" fontId="37" fillId="2" borderId="30" xfId="0" applyFont="1" applyBorder="1" applyAlignment="1">
      <alignment/>
    </xf>
    <xf numFmtId="0" fontId="0" fillId="2" borderId="32" xfId="0" applyFont="1" applyBorder="1" applyAlignment="1">
      <alignment/>
    </xf>
    <xf numFmtId="5" fontId="2" fillId="2" borderId="31" xfId="0" applyNumberFormat="1" applyFont="1" applyBorder="1" applyAlignment="1" applyProtection="1">
      <alignment horizontal="right"/>
      <protection/>
    </xf>
    <xf numFmtId="37" fontId="2" fillId="2" borderId="0" xfId="0" applyNumberFormat="1" applyFont="1" applyBorder="1" applyAlignment="1" applyProtection="1">
      <alignment/>
      <protection/>
    </xf>
    <xf numFmtId="37" fontId="2" fillId="2" borderId="11" xfId="0" applyNumberFormat="1" applyFont="1" applyBorder="1" applyAlignment="1" applyProtection="1">
      <alignment/>
      <protection/>
    </xf>
    <xf numFmtId="37" fontId="2" fillId="2" borderId="7" xfId="0" applyNumberFormat="1" applyFont="1" applyBorder="1" applyAlignment="1" applyProtection="1">
      <alignment/>
      <protection/>
    </xf>
    <xf numFmtId="37" fontId="2" fillId="2" borderId="10" xfId="0" applyNumberFormat="1" applyFont="1" applyBorder="1" applyAlignment="1" applyProtection="1">
      <alignment/>
      <protection/>
    </xf>
    <xf numFmtId="5" fontId="25" fillId="2" borderId="1" xfId="0" applyNumberFormat="1" applyFont="1" applyAlignment="1">
      <alignment/>
    </xf>
    <xf numFmtId="167" fontId="2" fillId="2" borderId="6" xfId="0" applyNumberFormat="1" applyFont="1" applyBorder="1" applyAlignment="1" applyProtection="1">
      <alignment/>
      <protection/>
    </xf>
    <xf numFmtId="0" fontId="0" fillId="2" borderId="8" xfId="0" applyBorder="1" applyAlignment="1">
      <alignment vertical="center"/>
    </xf>
    <xf numFmtId="0" fontId="0" fillId="2" borderId="8" xfId="0" applyBorder="1" applyAlignment="1">
      <alignment vertical="center" wrapText="1"/>
    </xf>
    <xf numFmtId="0" fontId="0" fillId="2" borderId="8" xfId="0" applyBorder="1" applyAlignment="1">
      <alignment vertical="top" wrapText="1"/>
    </xf>
    <xf numFmtId="0" fontId="0" fillId="2" borderId="13" xfId="0" applyBorder="1" applyAlignment="1">
      <alignment vertical="center" wrapText="1"/>
    </xf>
    <xf numFmtId="37" fontId="2" fillId="2" borderId="0" xfId="0" applyNumberFormat="1" applyFont="1" applyBorder="1" applyAlignment="1" applyProtection="1" quotePrefix="1">
      <alignment horizontal="right"/>
      <protection/>
    </xf>
    <xf numFmtId="0" fontId="5" fillId="2" borderId="7" xfId="0" applyFont="1" applyBorder="1" applyAlignment="1" applyProtection="1">
      <alignment horizontal="centerContinuous"/>
      <protection/>
    </xf>
    <xf numFmtId="171" fontId="2" fillId="2" borderId="6" xfId="0" applyNumberFormat="1" applyFont="1" applyBorder="1" applyAlignment="1" applyProtection="1">
      <alignment horizontal="right"/>
      <protection/>
    </xf>
    <xf numFmtId="37" fontId="2" fillId="2" borderId="5" xfId="0" applyNumberFormat="1" applyFont="1" applyBorder="1" applyAlignment="1" applyProtection="1" quotePrefix="1">
      <alignment horizontal="right"/>
      <protection/>
    </xf>
    <xf numFmtId="0" fontId="7" fillId="2" borderId="1" xfId="0" applyFont="1" applyAlignment="1" applyProtection="1">
      <alignment horizontal="center"/>
      <protection/>
    </xf>
    <xf numFmtId="0" fontId="7" fillId="2" borderId="33" xfId="0" applyFont="1" applyBorder="1" applyAlignment="1" applyProtection="1">
      <alignment horizontal="center"/>
      <protection/>
    </xf>
    <xf numFmtId="0" fontId="7" fillId="2" borderId="38" xfId="0" applyFont="1" applyBorder="1" applyAlignment="1" applyProtection="1">
      <alignment horizontal="center"/>
      <protection/>
    </xf>
    <xf numFmtId="0" fontId="7" fillId="2" borderId="39" xfId="0" applyFont="1" applyBorder="1" applyAlignment="1" applyProtection="1">
      <alignment horizontal="center"/>
      <protection/>
    </xf>
    <xf numFmtId="0" fontId="7" fillId="2" borderId="104" xfId="0" applyFont="1" applyBorder="1" applyAlignment="1" applyProtection="1">
      <alignment horizontal="center" vertical="center"/>
      <protection/>
    </xf>
    <xf numFmtId="0" fontId="7" fillId="2" borderId="72" xfId="0" applyFont="1" applyBorder="1" applyAlignment="1" applyProtection="1">
      <alignment horizontal="center" vertical="center"/>
      <protection/>
    </xf>
    <xf numFmtId="0" fontId="7" fillId="2" borderId="73" xfId="0" applyFont="1" applyBorder="1" applyAlignment="1" applyProtection="1">
      <alignment horizontal="center" vertical="center"/>
      <protection/>
    </xf>
    <xf numFmtId="0" fontId="7" fillId="2" borderId="104" xfId="0" applyFont="1" applyBorder="1" applyAlignment="1" applyProtection="1">
      <alignment horizontal="left" vertical="center"/>
      <protection/>
    </xf>
    <xf numFmtId="0" fontId="7" fillId="2" borderId="1" xfId="0" applyFont="1" applyAlignment="1" applyProtection="1">
      <alignment horizontal="left"/>
      <protection/>
    </xf>
    <xf numFmtId="0" fontId="11" fillId="2" borderId="37" xfId="0" applyFont="1" applyBorder="1" applyAlignment="1">
      <alignment horizontal="center"/>
    </xf>
    <xf numFmtId="0" fontId="11" fillId="2" borderId="67" xfId="0" applyFont="1" applyBorder="1" applyAlignment="1">
      <alignment horizontal="center"/>
    </xf>
    <xf numFmtId="0" fontId="2" fillId="2" borderId="31" xfId="0" applyFont="1" applyBorder="1" applyAlignment="1" applyProtection="1">
      <alignment horizontal="center" vertical="center"/>
      <protection/>
    </xf>
    <xf numFmtId="0" fontId="2" fillId="2" borderId="103" xfId="0" applyFont="1" applyBorder="1" applyAlignment="1" applyProtection="1">
      <alignment horizontal="center" vertical="center"/>
      <protection/>
    </xf>
    <xf numFmtId="0" fontId="0" fillId="2" borderId="0" xfId="0" applyBorder="1" applyAlignment="1">
      <alignment horizontal="center" vertical="center"/>
    </xf>
    <xf numFmtId="0" fontId="2" fillId="2" borderId="3" xfId="0" applyFont="1" applyBorder="1" applyAlignment="1" applyProtection="1">
      <alignment horizontal="center" vertical="center"/>
      <protection/>
    </xf>
    <xf numFmtId="0" fontId="0" fillId="2" borderId="3" xfId="0" applyBorder="1" applyAlignment="1">
      <alignment vertical="center"/>
    </xf>
    <xf numFmtId="0" fontId="0" fillId="2" borderId="31" xfId="0" applyBorder="1" applyAlignment="1">
      <alignment horizontal="left" wrapText="1" indent="2"/>
    </xf>
    <xf numFmtId="0" fontId="7" fillId="2" borderId="1" xfId="0" applyFont="1" applyAlignment="1" applyProtection="1">
      <alignment horizontal="center"/>
      <protection/>
    </xf>
    <xf numFmtId="0" fontId="7" fillId="2" borderId="37" xfId="0" applyFont="1" applyBorder="1" applyAlignment="1" applyProtection="1">
      <alignment horizontal="center" vertical="center"/>
      <protection/>
    </xf>
    <xf numFmtId="0" fontId="7" fillId="2" borderId="67" xfId="0" applyFont="1" applyBorder="1" applyAlignment="1" applyProtection="1">
      <alignment horizontal="center" vertical="center"/>
      <protection/>
    </xf>
    <xf numFmtId="0" fontId="7" fillId="2" borderId="38" xfId="0" applyFont="1" applyBorder="1" applyAlignment="1" applyProtection="1">
      <alignment horizontal="center" vertical="center"/>
      <protection/>
    </xf>
    <xf numFmtId="0" fontId="7" fillId="2" borderId="31" xfId="0" applyFont="1" applyBorder="1" applyAlignment="1" applyProtection="1">
      <alignment horizontal="center" vertical="center"/>
      <protection/>
    </xf>
    <xf numFmtId="0" fontId="2" fillId="2" borderId="104" xfId="0" applyFont="1" applyBorder="1" applyAlignment="1" applyProtection="1">
      <alignment horizontal="center" vertical="center"/>
      <protection/>
    </xf>
    <xf numFmtId="0" fontId="2" fillId="2" borderId="72" xfId="0" applyFont="1" applyBorder="1" applyAlignment="1" applyProtection="1">
      <alignment horizontal="center" vertical="center"/>
      <protection/>
    </xf>
    <xf numFmtId="0" fontId="2" fillId="2" borderId="73" xfId="0" applyFont="1" applyBorder="1" applyAlignment="1" applyProtection="1">
      <alignment horizontal="center" vertical="center"/>
      <protection/>
    </xf>
    <xf numFmtId="0" fontId="2" fillId="2" borderId="37" xfId="0" applyFont="1" applyBorder="1" applyAlignment="1" applyProtection="1">
      <alignment horizontal="center" vertical="center"/>
      <protection/>
    </xf>
    <xf numFmtId="0" fontId="2" fillId="2" borderId="67" xfId="0" applyFont="1" applyBorder="1" applyAlignment="1" applyProtection="1">
      <alignment horizontal="center" vertical="center"/>
      <protection/>
    </xf>
    <xf numFmtId="0" fontId="2" fillId="2" borderId="37" xfId="0" applyFont="1" applyBorder="1" applyAlignment="1" applyProtection="1">
      <alignment horizontal="left" wrapText="1" indent="2"/>
      <protection/>
    </xf>
    <xf numFmtId="0" fontId="0" fillId="2" borderId="67" xfId="0" applyBorder="1" applyAlignment="1">
      <alignment horizontal="left" wrapText="1" indent="2"/>
    </xf>
    <xf numFmtId="0" fontId="11" fillId="2" borderId="31" xfId="0" applyFont="1" applyBorder="1" applyAlignment="1">
      <alignment horizontal="center"/>
    </xf>
    <xf numFmtId="0" fontId="7" fillId="2" borderId="1" xfId="0" applyFont="1" applyBorder="1" applyAlignment="1" applyProtection="1">
      <alignment horizontal="center"/>
      <protection/>
    </xf>
    <xf numFmtId="0" fontId="24" fillId="2" borderId="37" xfId="0" applyFont="1" applyBorder="1" applyAlignment="1" applyProtection="1">
      <alignment horizontal="center" vertical="top"/>
      <protection/>
    </xf>
    <xf numFmtId="0" fontId="24" fillId="2" borderId="67" xfId="0" applyFont="1" applyBorder="1" applyAlignment="1" applyProtection="1">
      <alignment horizontal="center" vertical="top"/>
      <protection/>
    </xf>
    <xf numFmtId="0" fontId="24" fillId="2" borderId="31" xfId="0" applyFont="1" applyBorder="1" applyAlignment="1" applyProtection="1">
      <alignment horizontal="center" vertical="top"/>
      <protection/>
    </xf>
    <xf numFmtId="0" fontId="7" fillId="2" borderId="37" xfId="0" applyFont="1" applyBorder="1" applyAlignment="1" applyProtection="1">
      <alignment horizontal="center" vertical="top"/>
      <protection/>
    </xf>
    <xf numFmtId="0" fontId="7" fillId="2" borderId="67" xfId="0" applyFont="1" applyBorder="1" applyAlignment="1" applyProtection="1">
      <alignment horizontal="center" vertical="top"/>
      <protection/>
    </xf>
    <xf numFmtId="0" fontId="7" fillId="2" borderId="31" xfId="0" applyFont="1" applyBorder="1" applyAlignment="1" applyProtection="1">
      <alignment horizontal="center" vertical="top"/>
      <protection/>
    </xf>
    <xf numFmtId="0" fontId="2" fillId="2" borderId="15" xfId="0" applyFont="1" applyBorder="1" applyAlignment="1" applyProtection="1">
      <alignment horizontal="center" vertical="center"/>
      <protection/>
    </xf>
    <xf numFmtId="0" fontId="2" fillId="2" borderId="105" xfId="0" applyFont="1" applyBorder="1" applyAlignment="1" applyProtection="1">
      <alignment horizontal="center" vertical="center"/>
      <protection/>
    </xf>
    <xf numFmtId="0" fontId="2" fillId="2" borderId="12" xfId="0" applyFont="1" applyBorder="1" applyAlignment="1" applyProtection="1">
      <alignment horizontal="center" vertical="center"/>
      <protection/>
    </xf>
    <xf numFmtId="37" fontId="7" fillId="2" borderId="37" xfId="0" applyNumberFormat="1" applyFont="1" applyBorder="1" applyAlignment="1" applyProtection="1">
      <alignment horizontal="center" vertical="center"/>
      <protection/>
    </xf>
    <xf numFmtId="37" fontId="7" fillId="2" borderId="67" xfId="0" applyNumberFormat="1" applyFont="1" applyBorder="1" applyAlignment="1" applyProtection="1">
      <alignment horizontal="center" vertical="center"/>
      <protection/>
    </xf>
    <xf numFmtId="37" fontId="7" fillId="2" borderId="31" xfId="0" applyNumberFormat="1" applyFont="1" applyBorder="1" applyAlignment="1" applyProtection="1">
      <alignment horizontal="center" vertical="center"/>
      <protection/>
    </xf>
    <xf numFmtId="0" fontId="2" fillId="2" borderId="100" xfId="0" applyFont="1" applyBorder="1" applyAlignment="1" applyProtection="1">
      <alignment horizontal="center" vertical="center"/>
      <protection/>
    </xf>
    <xf numFmtId="0" fontId="7" fillId="2" borderId="37" xfId="0" applyFont="1" applyBorder="1" applyAlignment="1" applyProtection="1">
      <alignment horizontal="center"/>
      <protection/>
    </xf>
    <xf numFmtId="0" fontId="7" fillId="2" borderId="67" xfId="0" applyFont="1" applyBorder="1" applyAlignment="1" applyProtection="1">
      <alignment horizontal="center"/>
      <protection/>
    </xf>
    <xf numFmtId="0" fontId="7" fillId="2" borderId="31" xfId="0" applyFont="1" applyBorder="1" applyAlignment="1" applyProtection="1">
      <alignment horizontal="center"/>
      <protection/>
    </xf>
    <xf numFmtId="0" fontId="7" fillId="2" borderId="33" xfId="0" applyFont="1" applyBorder="1" applyAlignment="1" applyProtection="1">
      <alignment horizontal="center" vertical="center"/>
      <protection/>
    </xf>
    <xf numFmtId="0" fontId="7" fillId="2" borderId="39" xfId="0" applyFont="1" applyBorder="1" applyAlignment="1" applyProtection="1">
      <alignment horizontal="center" vertical="center"/>
      <protection/>
    </xf>
    <xf numFmtId="0" fontId="2" fillId="2" borderId="9" xfId="0" applyFont="1" applyBorder="1" applyAlignment="1" applyProtection="1">
      <alignment horizontal="center"/>
      <protection/>
    </xf>
    <xf numFmtId="0" fontId="2" fillId="2" borderId="0" xfId="0" applyFont="1" applyBorder="1" applyAlignment="1" applyProtection="1">
      <alignment horizontal="center"/>
      <protection/>
    </xf>
    <xf numFmtId="0" fontId="2" fillId="2" borderId="100" xfId="0" applyFont="1" applyBorder="1" applyAlignment="1" applyProtection="1">
      <alignment horizontal="center"/>
      <protection/>
    </xf>
    <xf numFmtId="0" fontId="7" fillId="2" borderId="34" xfId="0" applyFont="1" applyBorder="1" applyAlignment="1" applyProtection="1">
      <alignment horizontal="center"/>
      <protection/>
    </xf>
    <xf numFmtId="0" fontId="7" fillId="2" borderId="40" xfId="0" applyFont="1" applyBorder="1" applyAlignment="1" applyProtection="1">
      <alignment horizontal="center"/>
      <protection/>
    </xf>
    <xf numFmtId="0" fontId="7" fillId="2" borderId="41" xfId="0" applyFont="1" applyBorder="1" applyAlignment="1" applyProtection="1">
      <alignment horizontal="center"/>
      <protection/>
    </xf>
    <xf numFmtId="0" fontId="7" fillId="2" borderId="104" xfId="0" applyFont="1" applyBorder="1" applyAlignment="1" applyProtection="1">
      <alignment horizontal="center"/>
      <protection/>
    </xf>
    <xf numFmtId="0" fontId="7" fillId="2" borderId="72" xfId="0" applyFont="1" applyBorder="1" applyAlignment="1" applyProtection="1">
      <alignment horizontal="center"/>
      <protection/>
    </xf>
    <xf numFmtId="0" fontId="7" fillId="2" borderId="73" xfId="0" applyFont="1" applyBorder="1" applyAlignment="1" applyProtection="1">
      <alignment horizontal="center"/>
      <protection/>
    </xf>
    <xf numFmtId="0" fontId="7" fillId="2" borderId="33" xfId="0" applyFont="1" applyBorder="1" applyAlignment="1" applyProtection="1">
      <alignment horizontal="center"/>
      <protection/>
    </xf>
    <xf numFmtId="0" fontId="7" fillId="2" borderId="38" xfId="0" applyFont="1" applyBorder="1" applyAlignment="1" applyProtection="1">
      <alignment horizontal="center"/>
      <protection/>
    </xf>
    <xf numFmtId="0" fontId="7" fillId="2" borderId="39" xfId="0" applyFont="1" applyBorder="1" applyAlignment="1" applyProtection="1">
      <alignment horizontal="center"/>
      <protection/>
    </xf>
    <xf numFmtId="0" fontId="2" fillId="2" borderId="37" xfId="0" applyFont="1" applyBorder="1" applyAlignment="1" applyProtection="1">
      <alignment vertical="center" wrapText="1"/>
      <protection/>
    </xf>
    <xf numFmtId="0" fontId="0" fillId="2" borderId="67" xfId="0" applyBorder="1" applyAlignment="1">
      <alignment vertical="center" wrapText="1"/>
    </xf>
    <xf numFmtId="0" fontId="0" fillId="2" borderId="31" xfId="0" applyBorder="1" applyAlignment="1">
      <alignment vertical="center" wrapText="1"/>
    </xf>
    <xf numFmtId="0" fontId="2" fillId="2" borderId="67" xfId="0" applyFont="1" applyBorder="1" applyAlignment="1" applyProtection="1">
      <alignment vertical="center" wrapText="1"/>
      <protection/>
    </xf>
    <xf numFmtId="0" fontId="0" fillId="2" borderId="31" xfId="0" applyBorder="1" applyAlignment="1">
      <alignment wrapText="1"/>
    </xf>
    <xf numFmtId="0" fontId="2" fillId="2" borderId="37" xfId="0" applyFont="1" applyBorder="1" applyAlignment="1" applyProtection="1">
      <alignment horizontal="center"/>
      <protection/>
    </xf>
    <xf numFmtId="0" fontId="2" fillId="2" borderId="67" xfId="0" applyFont="1" applyBorder="1" applyAlignment="1" applyProtection="1">
      <alignment horizontal="center"/>
      <protection/>
    </xf>
    <xf numFmtId="0" fontId="2" fillId="2" borderId="31" xfId="0" applyFont="1" applyBorder="1" applyAlignment="1" applyProtection="1">
      <alignment horizontal="center"/>
      <protection/>
    </xf>
    <xf numFmtId="0" fontId="0" fillId="2" borderId="67" xfId="0" applyBorder="1" applyAlignment="1">
      <alignment horizontal="center"/>
    </xf>
    <xf numFmtId="0" fontId="0" fillId="2" borderId="31" xfId="0" applyBorder="1" applyAlignment="1">
      <alignment horizontal="center"/>
    </xf>
    <xf numFmtId="0" fontId="2" fillId="2" borderId="38" xfId="0" applyFont="1" applyBorder="1" applyAlignment="1" applyProtection="1">
      <alignment horizontal="center"/>
      <protection/>
    </xf>
    <xf numFmtId="0" fontId="2" fillId="2" borderId="37" xfId="0" applyFont="1" applyBorder="1" applyAlignment="1" applyProtection="1">
      <alignment vertical="top" wrapText="1"/>
      <protection/>
    </xf>
    <xf numFmtId="0" fontId="0" fillId="2" borderId="67" xfId="0" applyBorder="1" applyAlignment="1">
      <alignment vertical="top" wrapText="1"/>
    </xf>
    <xf numFmtId="0" fontId="0" fillId="2" borderId="31" xfId="0" applyBorder="1" applyAlignment="1">
      <alignment vertical="top" wrapText="1"/>
    </xf>
    <xf numFmtId="37" fontId="7" fillId="2" borderId="37" xfId="0" applyNumberFormat="1" applyFont="1" applyBorder="1" applyAlignment="1" applyProtection="1">
      <alignment horizontal="center"/>
      <protection/>
    </xf>
    <xf numFmtId="37" fontId="7" fillId="2" borderId="67" xfId="0" applyNumberFormat="1" applyFont="1" applyBorder="1" applyAlignment="1" applyProtection="1">
      <alignment horizontal="center"/>
      <protection/>
    </xf>
    <xf numFmtId="37" fontId="7" fillId="2" borderId="31" xfId="0" applyNumberFormat="1" applyFont="1" applyBorder="1" applyAlignment="1" applyProtection="1">
      <alignment horizontal="center"/>
      <protection/>
    </xf>
    <xf numFmtId="37" fontId="7" fillId="2" borderId="37" xfId="0" applyNumberFormat="1" applyFont="1" applyBorder="1" applyAlignment="1" applyProtection="1">
      <alignment horizontal="center" vertical="top"/>
      <protection/>
    </xf>
    <xf numFmtId="37" fontId="7" fillId="2" borderId="67" xfId="0" applyNumberFormat="1" applyFont="1" applyBorder="1" applyAlignment="1" applyProtection="1">
      <alignment horizontal="center" vertical="top"/>
      <protection/>
    </xf>
    <xf numFmtId="37" fontId="7" fillId="2" borderId="31" xfId="0" applyNumberFormat="1" applyFont="1" applyBorder="1" applyAlignment="1" applyProtection="1">
      <alignment horizontal="center" vertical="top"/>
      <protection/>
    </xf>
    <xf numFmtId="0" fontId="7" fillId="2" borderId="104" xfId="0" applyFont="1" applyBorder="1" applyAlignment="1" applyProtection="1">
      <alignment horizontal="center" vertical="center"/>
      <protection/>
    </xf>
    <xf numFmtId="0" fontId="7" fillId="2" borderId="72" xfId="0" applyFont="1" applyBorder="1" applyAlignment="1" applyProtection="1">
      <alignment horizontal="center" vertical="center"/>
      <protection/>
    </xf>
    <xf numFmtId="0" fontId="7" fillId="2" borderId="73" xfId="0" applyFont="1" applyBorder="1" applyAlignment="1" applyProtection="1">
      <alignment horizontal="center" vertical="center"/>
      <protection/>
    </xf>
    <xf numFmtId="0" fontId="2" fillId="2" borderId="40" xfId="0" applyFont="1" applyFill="1" applyBorder="1" applyAlignment="1" applyProtection="1">
      <alignment horizontal="left" indent="5"/>
      <protection/>
    </xf>
    <xf numFmtId="0" fontId="0" fillId="2" borderId="40" xfId="0" applyBorder="1" applyAlignment="1">
      <alignment horizontal="left" indent="5"/>
    </xf>
    <xf numFmtId="0" fontId="0" fillId="2" borderId="41" xfId="0" applyBorder="1" applyAlignment="1">
      <alignment horizontal="left" indent="5"/>
    </xf>
    <xf numFmtId="0" fontId="7" fillId="2" borderId="0" xfId="0" applyFont="1" applyFill="1" applyBorder="1" applyAlignment="1" applyProtection="1">
      <alignment horizontal="center"/>
      <protection/>
    </xf>
    <xf numFmtId="0" fontId="2" fillId="2" borderId="0" xfId="0" applyFont="1" applyFill="1" applyBorder="1" applyAlignment="1" applyProtection="1">
      <alignment/>
      <protection/>
    </xf>
    <xf numFmtId="0" fontId="0" fillId="2" borderId="0" xfId="0" applyBorder="1" applyAlignment="1">
      <alignment/>
    </xf>
    <xf numFmtId="0" fontId="0" fillId="2" borderId="100" xfId="0" applyBorder="1" applyAlignment="1">
      <alignment/>
    </xf>
    <xf numFmtId="167" fontId="2" fillId="2" borderId="12" xfId="0" applyNumberFormat="1" applyFont="1" applyFill="1" applyBorder="1" applyAlignment="1" applyProtection="1">
      <alignment horizontal="center"/>
      <protection/>
    </xf>
    <xf numFmtId="167" fontId="2" fillId="2" borderId="0" xfId="0" applyNumberFormat="1" applyFont="1" applyFill="1" applyBorder="1" applyAlignment="1" applyProtection="1">
      <alignment horizontal="center"/>
      <protection/>
    </xf>
    <xf numFmtId="167" fontId="2" fillId="2" borderId="10" xfId="0" applyNumberFormat="1" applyFont="1" applyFill="1" applyBorder="1" applyAlignment="1" applyProtection="1">
      <alignment horizontal="center"/>
      <protection/>
    </xf>
    <xf numFmtId="167" fontId="2" fillId="2" borderId="11" xfId="0" applyNumberFormat="1" applyFont="1" applyFill="1" applyBorder="1" applyAlignment="1" applyProtection="1">
      <alignment horizontal="center"/>
      <protection/>
    </xf>
    <xf numFmtId="167" fontId="2" fillId="2" borderId="6" xfId="0" applyNumberFormat="1" applyFont="1" applyFill="1" applyBorder="1" applyAlignment="1" applyProtection="1">
      <alignment horizontal="center"/>
      <protection/>
    </xf>
    <xf numFmtId="167" fontId="2" fillId="2" borderId="7" xfId="0" applyNumberFormat="1" applyFont="1" applyFill="1" applyBorder="1" applyAlignment="1" applyProtection="1">
      <alignment horizontal="center"/>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2" fillId="2" borderId="3" xfId="0" applyFont="1" applyBorder="1" applyAlignment="1" applyProtection="1">
      <alignment horizontal="center"/>
      <protection/>
    </xf>
    <xf numFmtId="0" fontId="6" fillId="2" borderId="37" xfId="0" applyFont="1" applyBorder="1" applyAlignment="1" applyProtection="1">
      <alignment horizontal="center"/>
      <protection/>
    </xf>
    <xf numFmtId="0" fontId="6" fillId="2" borderId="31" xfId="0" applyFont="1" applyBorder="1" applyAlignment="1" applyProtection="1">
      <alignment horizontal="center"/>
      <protection/>
    </xf>
    <xf numFmtId="0" fontId="14" fillId="2" borderId="37" xfId="0" applyFont="1" applyBorder="1" applyAlignment="1">
      <alignment horizontal="center"/>
    </xf>
    <xf numFmtId="0" fontId="14" fillId="2" borderId="31" xfId="0" applyFont="1" applyBorder="1" applyAlignment="1">
      <alignment horizontal="center"/>
    </xf>
    <xf numFmtId="0" fontId="6" fillId="2" borderId="106" xfId="0" applyFont="1" applyBorder="1" applyAlignment="1" applyProtection="1">
      <alignment horizontal="center"/>
      <protection/>
    </xf>
    <xf numFmtId="0" fontId="6" fillId="2" borderId="107" xfId="0" applyFont="1" applyBorder="1" applyAlignment="1" applyProtection="1">
      <alignment horizontal="center"/>
      <protection/>
    </xf>
    <xf numFmtId="0" fontId="14" fillId="2" borderId="106" xfId="0" applyFont="1" applyBorder="1" applyAlignment="1">
      <alignment horizontal="center"/>
    </xf>
    <xf numFmtId="0" fontId="14" fillId="2" borderId="108" xfId="0" applyFont="1" applyBorder="1" applyAlignment="1">
      <alignment horizontal="center"/>
    </xf>
    <xf numFmtId="0" fontId="33" fillId="2" borderId="37" xfId="0" applyFont="1" applyBorder="1" applyAlignment="1" applyProtection="1">
      <alignment horizontal="center"/>
      <protection/>
    </xf>
    <xf numFmtId="0" fontId="33" fillId="2" borderId="67" xfId="0" applyFont="1" applyBorder="1" applyAlignment="1" applyProtection="1">
      <alignment horizontal="center"/>
      <protection/>
    </xf>
    <xf numFmtId="0" fontId="33" fillId="2" borderId="31" xfId="0" applyFont="1" applyBorder="1" applyAlignment="1" applyProtection="1">
      <alignment horizontal="center"/>
      <protection/>
    </xf>
    <xf numFmtId="0" fontId="32" fillId="2" borderId="37" xfId="0" applyFont="1" applyBorder="1" applyAlignment="1" applyProtection="1">
      <alignment horizontal="center"/>
      <protection/>
    </xf>
    <xf numFmtId="0" fontId="32" fillId="2" borderId="67" xfId="0" applyFont="1" applyBorder="1" applyAlignment="1" applyProtection="1">
      <alignment horizontal="center"/>
      <protection/>
    </xf>
    <xf numFmtId="0" fontId="32" fillId="2" borderId="31" xfId="0" applyFont="1"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t>FY  2005
 Budget Mechanism
(Dollars in thousands)
</a:t>
            </a:r>
          </a:p>
        </c:rich>
      </c:tx>
      <c:layout>
        <c:manualLayout>
          <c:xMode val="factor"/>
          <c:yMode val="factor"/>
          <c:x val="-0.00925"/>
          <c:y val="-0.015"/>
        </c:manualLayout>
      </c:layout>
      <c:spPr>
        <a:noFill/>
        <a:ln>
          <a:noFill/>
        </a:ln>
      </c:spPr>
    </c:title>
    <c:view3D>
      <c:rotX val="80"/>
      <c:hPercent val="100"/>
      <c:rotY val="180"/>
      <c:depthPercent val="100"/>
      <c:rAngAx val="1"/>
    </c:view3D>
    <c:plotArea>
      <c:layout>
        <c:manualLayout>
          <c:xMode val="edge"/>
          <c:yMode val="edge"/>
          <c:x val="0.2095"/>
          <c:y val="0.2225"/>
          <c:w val="0.5965"/>
          <c:h val="0.678"/>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FF"/>
              </a:solidFill>
            </c:spPr>
          </c:dPt>
          <c:dPt>
            <c:idx val="1"/>
            <c:spPr>
              <a:solidFill>
                <a:srgbClr val="CC99FF"/>
              </a:solidFill>
            </c:spPr>
          </c:dPt>
          <c:dPt>
            <c:idx val="4"/>
            <c:spPr>
              <a:solidFill>
                <a:srgbClr val="FFFFCC"/>
              </a:solidFill>
            </c:spPr>
          </c:dPt>
          <c:dPt>
            <c:idx val="5"/>
            <c:spPr>
              <a:solidFill>
                <a:srgbClr val="CCCCFF"/>
              </a:solidFill>
            </c:spPr>
          </c:dPt>
          <c:dPt>
            <c:idx val="6"/>
            <c:spPr>
              <a:solidFill>
                <a:srgbClr val="CCFFFF"/>
              </a:solidFill>
            </c:spPr>
          </c:dPt>
          <c:dLbls>
            <c:dLbl>
              <c:idx val="0"/>
              <c:layout>
                <c:manualLayout>
                  <c:x val="0"/>
                  <c:y val="0"/>
                </c:manualLayout>
              </c:layout>
              <c:tx>
                <c:rich>
                  <a:bodyPr vert="horz" rot="0" anchor="ctr"/>
                  <a:lstStyle/>
                  <a:p>
                    <a:pPr algn="ctr">
                      <a:defRPr/>
                    </a:pPr>
                    <a:r>
                      <a:rPr lang="en-US" cap="none" sz="950" b="0" i="0" u="none" baseline="0"/>
                      <a:t>Res. Project Grants
$607,250
60%</a:t>
                    </a:r>
                  </a:p>
                </c:rich>
              </c:tx>
              <c:numFmt formatCode="General" sourceLinked="1"/>
              <c:spPr>
                <a:noFill/>
                <a:ln>
                  <a:noFill/>
                </a:ln>
              </c:spPr>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950" b="0" i="0" u="none" baseline="0"/>
                      <a:t>Res. Center
$69,700
7%</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950" b="0" i="0" u="none" baseline="0"/>
                      <a:t>Other Research
$88,034
8%</a:t>
                    </a:r>
                  </a:p>
                </c:rich>
              </c:tx>
              <c:numFmt formatCode="General" sourceLinked="1"/>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950" b="0" i="0" u="none" baseline="0"/>
                      <a:t>Res. Training
$21,784
2%</a:t>
                    </a:r>
                  </a:p>
                </c:rich>
              </c:tx>
              <c:numFmt formatCode="General" sourceLinked="1"/>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950" b="0" i="0" u="none" baseline="0"/>
                      <a:t>R&amp;D Contracts
$101,492
10%</a:t>
                    </a:r>
                  </a:p>
                </c:rich>
              </c:tx>
              <c:numFmt formatCode="General" sourceLinked="1"/>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950" b="0" i="0" u="none" baseline="0"/>
                      <a:t>Intramural Res.
$79,210
8%</a:t>
                    </a:r>
                  </a:p>
                </c:rich>
              </c:tx>
              <c:numFmt formatCode="General" sourceLinked="1"/>
              <c:showLegendKey val="0"/>
              <c:showVal val="0"/>
              <c:showBubbleSize val="0"/>
              <c:showCatName val="1"/>
              <c:showSerName val="0"/>
              <c:showPercent val="1"/>
            </c:dLbl>
            <c:dLbl>
              <c:idx val="6"/>
              <c:layout>
                <c:manualLayout>
                  <c:x val="0"/>
                  <c:y val="0"/>
                </c:manualLayout>
              </c:layout>
              <c:tx>
                <c:rich>
                  <a:bodyPr vert="horz" rot="0" anchor="ctr"/>
                  <a:lstStyle/>
                  <a:p>
                    <a:pPr algn="ctr">
                      <a:defRPr/>
                    </a:pPr>
                    <a:r>
                      <a:rPr lang="en-US" cap="none" sz="950" b="0" i="0" u="none" baseline="0"/>
                      <a:t>RM&amp;S
$51,865
5%</a:t>
                    </a:r>
                  </a:p>
                </c:rich>
              </c:tx>
              <c:numFmt formatCode="General" sourceLinked="1"/>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950" b="0" i="0" u="none" baseline="0"/>
                </a:pPr>
              </a:p>
            </c:txPr>
            <c:showLegendKey val="0"/>
            <c:showVal val="0"/>
            <c:showBubbleSize val="0"/>
            <c:showCatName val="1"/>
            <c:showSerName val="0"/>
            <c:showLeaderLines val="1"/>
            <c:showPercent val="1"/>
          </c:dLbls>
          <c:cat>
            <c:strRef>
              <c:f>CHART!$B$3:$B$9</c:f>
              <c:strCache/>
            </c:strRef>
          </c:cat>
          <c:val>
            <c:numRef>
              <c:f>CHART!$E$3:$E$9</c:f>
              <c:numCache>
                <c:ptCount val="7"/>
                <c:pt idx="0">
                  <c:v>0</c:v>
                </c:pt>
                <c:pt idx="1">
                  <c:v>0</c:v>
                </c:pt>
                <c:pt idx="2">
                  <c:v>0</c:v>
                </c:pt>
                <c:pt idx="3">
                  <c:v>0</c:v>
                </c:pt>
                <c:pt idx="4">
                  <c:v>0</c:v>
                </c:pt>
                <c:pt idx="5">
                  <c:v>0</c:v>
                </c:pt>
                <c:pt idx="6">
                  <c:v>0</c:v>
                </c:pt>
              </c:numCache>
            </c:numRef>
          </c:val>
        </c:ser>
        <c:firstSliceAng val="180"/>
      </c:pie3DChart>
      <c:spPr>
        <a:noFill/>
        <a:ln>
          <a:noFill/>
        </a:ln>
      </c:spPr>
    </c:plotArea>
    <c:sideWall>
      <c:thickness val="0"/>
    </c:sideWall>
    <c:backWall>
      <c:thickness val="0"/>
    </c:backWall>
    <c:plotVisOnly val="1"/>
    <c:dispBlanksAs val="gap"/>
    <c:showDLblsOverMax val="0"/>
  </c:chart>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FY 2005 Estimate
Percent Change from FY 2004 Mechanism</a:t>
            </a:r>
          </a:p>
        </c:rich>
      </c:tx>
      <c:layout>
        <c:manualLayout>
          <c:xMode val="factor"/>
          <c:yMode val="factor"/>
          <c:x val="0.04075"/>
          <c:y val="0.0725"/>
        </c:manualLayout>
      </c:layout>
      <c:spPr>
        <a:noFill/>
        <a:ln>
          <a:noFill/>
        </a:ln>
      </c:spPr>
    </c:title>
    <c:view3D>
      <c:rotX val="15"/>
      <c:rotY val="40"/>
      <c:depthPercent val="100"/>
      <c:rAngAx val="1"/>
    </c:view3D>
    <c:plotArea>
      <c:layout>
        <c:manualLayout>
          <c:xMode val="edge"/>
          <c:yMode val="edge"/>
          <c:x val="0.02075"/>
          <c:y val="0.33025"/>
          <c:w val="0.90375"/>
          <c:h val="0.59125"/>
        </c:manualLayout>
      </c:layout>
      <c:bar3DChart>
        <c:barDir val="bar"/>
        <c:grouping val="stacked"/>
        <c:varyColors val="0"/>
        <c:ser>
          <c:idx val="0"/>
          <c:order val="0"/>
          <c:spPr>
            <a:pattFill prst="pct9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'BAR GRAPH'!$B$2:$B$8</c:f>
              <c:strCache/>
            </c:strRef>
          </c:cat>
          <c:val>
            <c:numRef>
              <c:f>'BAR GRAPH'!$C$2:$C$8</c:f>
              <c:numCache>
                <c:ptCount val="7"/>
                <c:pt idx="0">
                  <c:v>0</c:v>
                </c:pt>
                <c:pt idx="1">
                  <c:v>0</c:v>
                </c:pt>
                <c:pt idx="2">
                  <c:v>0</c:v>
                </c:pt>
                <c:pt idx="3">
                  <c:v>0</c:v>
                </c:pt>
                <c:pt idx="4">
                  <c:v>0</c:v>
                </c:pt>
                <c:pt idx="5">
                  <c:v>0</c:v>
                </c:pt>
                <c:pt idx="6">
                  <c:v>0</c:v>
                </c:pt>
              </c:numCache>
            </c:numRef>
          </c:val>
          <c:shape val="box"/>
        </c:ser>
        <c:ser>
          <c:idx val="1"/>
          <c:order val="1"/>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'BAR GRAPH'!$B$2:$B$8</c:f>
              <c:strCache/>
            </c:strRef>
          </c:cat>
          <c:val>
            <c:numRef>
              <c:f>'BAR GRAPH'!$D$2:$D$8</c:f>
              <c:numCache>
                <c:ptCount val="7"/>
                <c:pt idx="0">
                  <c:v>0</c:v>
                </c:pt>
                <c:pt idx="1">
                  <c:v>0</c:v>
                </c:pt>
                <c:pt idx="2">
                  <c:v>0</c:v>
                </c:pt>
                <c:pt idx="3">
                  <c:v>0</c:v>
                </c:pt>
                <c:pt idx="4">
                  <c:v>0</c:v>
                </c:pt>
                <c:pt idx="5">
                  <c:v>0</c:v>
                </c:pt>
                <c:pt idx="6">
                  <c:v>0</c:v>
                </c:pt>
              </c:numCache>
            </c:numRef>
          </c:val>
          <c:shape val="box"/>
        </c:ser>
        <c:ser>
          <c:idx val="2"/>
          <c:order val="2"/>
          <c:spPr>
            <a:solidFill>
              <a:srgbClr val="CCFFFF"/>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FFFF"/>
              </a:solidFill>
            </c:spPr>
          </c:dPt>
          <c:dLbls>
            <c:dLbl>
              <c:idx val="0"/>
              <c:layout>
                <c:manualLayout>
                  <c:x val="0"/>
                  <c:y val="0"/>
                </c:manualLayout>
              </c:layout>
              <c:txPr>
                <a:bodyPr vert="horz" rot="0"/>
                <a:lstStyle/>
                <a:p>
                  <a:pPr algn="ctr">
                    <a:defRPr lang="en-US" cap="none" sz="800" b="1"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lstStyle/>
                <a:p>
                  <a:pPr algn="ctr">
                    <a:defRPr lang="en-US" cap="none" sz="800" b="1"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lstStyle/>
                <a:p>
                  <a:pPr algn="ctr">
                    <a:defRPr lang="en-US" cap="none" sz="800"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lstStyle/>
                <a:p>
                  <a:pPr algn="ctr">
                    <a:defRPr lang="en-US" cap="none" sz="800" b="1"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lstStyle/>
                <a:p>
                  <a:pPr algn="ctr">
                    <a:defRPr lang="en-US" cap="none" sz="800" b="1"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lstStyle/>
                <a:p>
                  <a:pPr algn="ctr">
                    <a:defRPr lang="en-US" cap="none" sz="800" b="1"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lstStyle/>
                <a:p>
                  <a:pPr algn="ctr">
                    <a:defRPr lang="en-US" cap="none" sz="800" b="1" i="0" u="none" baseline="0"/>
                  </a:pPr>
                </a:p>
              </c:txPr>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lstStyle/>
              <a:p>
                <a:pPr algn="ctr">
                  <a:defRPr lang="en-US" cap="none" sz="800" b="1" i="0" u="none" baseline="0"/>
                </a:pPr>
              </a:p>
            </c:txPr>
            <c:showLegendKey val="0"/>
            <c:showVal val="1"/>
            <c:showBubbleSize val="0"/>
            <c:showCatName val="0"/>
            <c:showSerName val="0"/>
            <c:showPercent val="0"/>
          </c:dLbls>
          <c:cat>
            <c:strRef>
              <c:f>'BAR GRAPH'!$B$2:$B$8</c:f>
              <c:strCache/>
            </c:strRef>
          </c:cat>
          <c:val>
            <c:numRef>
              <c:f>'BAR GRAPH'!$E$2:$E$8</c:f>
              <c:numCache>
                <c:ptCount val="7"/>
                <c:pt idx="0">
                  <c:v>0</c:v>
                </c:pt>
                <c:pt idx="1">
                  <c:v>0</c:v>
                </c:pt>
                <c:pt idx="2">
                  <c:v>0</c:v>
                </c:pt>
                <c:pt idx="3">
                  <c:v>0</c:v>
                </c:pt>
                <c:pt idx="4">
                  <c:v>0</c:v>
                </c:pt>
                <c:pt idx="5">
                  <c:v>0</c:v>
                </c:pt>
                <c:pt idx="6">
                  <c:v>0</c:v>
                </c:pt>
              </c:numCache>
            </c:numRef>
          </c:val>
          <c:shape val="box"/>
        </c:ser>
        <c:overlap val="100"/>
        <c:gapWidth val="90"/>
        <c:gapDepth val="90"/>
        <c:shape val="box"/>
        <c:axId val="12178705"/>
        <c:axId val="42499482"/>
      </c:bar3DChart>
      <c:catAx>
        <c:axId val="12178705"/>
        <c:scaling>
          <c:orientation val="maxMin"/>
        </c:scaling>
        <c:axPos val="l"/>
        <c:title>
          <c:tx>
            <c:rich>
              <a:bodyPr vert="horz" rot="0" anchor="ctr"/>
              <a:lstStyle/>
              <a:p>
                <a:pPr algn="ctr">
                  <a:defRPr/>
                </a:pPr>
                <a:r>
                  <a:rPr lang="en-US" cap="none" sz="800" b="1" i="0" u="none" baseline="0"/>
                  <a:t>Percents</a:t>
                </a:r>
              </a:p>
            </c:rich>
          </c:tx>
          <c:layout>
            <c:manualLayout>
              <c:xMode val="factor"/>
              <c:yMode val="factor"/>
              <c:x val="0.4505"/>
              <c:y val="0.35075"/>
            </c:manualLayout>
          </c:layout>
          <c:overlay val="0"/>
          <c:spPr>
            <a:noFill/>
            <a:ln>
              <a:noFill/>
            </a:ln>
          </c:spPr>
        </c:title>
        <c:delete val="0"/>
        <c:numFmt formatCode="General" sourceLinked="1"/>
        <c:majorTickMark val="out"/>
        <c:minorTickMark val="none"/>
        <c:tickLblPos val="low"/>
        <c:txPr>
          <a:bodyPr/>
          <a:lstStyle/>
          <a:p>
            <a:pPr>
              <a:defRPr lang="en-US" cap="none" sz="800" b="1" i="0" u="none" baseline="0"/>
            </a:pPr>
          </a:p>
        </c:txPr>
        <c:crossAx val="42499482"/>
        <c:crossesAt val="0"/>
        <c:auto val="1"/>
        <c:lblOffset val="100"/>
        <c:tickLblSkip val="1"/>
        <c:noMultiLvlLbl val="0"/>
      </c:catAx>
      <c:valAx>
        <c:axId val="42499482"/>
        <c:scaling>
          <c:orientation val="minMax"/>
          <c:max val="35"/>
          <c:min val="0"/>
        </c:scaling>
        <c:axPos val="t"/>
        <c:majorGridlines/>
        <c:delete val="0"/>
        <c:numFmt formatCode="General" sourceLinked="1"/>
        <c:majorTickMark val="out"/>
        <c:minorTickMark val="none"/>
        <c:tickLblPos val="nextTo"/>
        <c:txPr>
          <a:bodyPr/>
          <a:lstStyle/>
          <a:p>
            <a:pPr>
              <a:defRPr lang="en-US" cap="none" sz="800" b="1" i="0" u="none" baseline="0"/>
            </a:pPr>
          </a:p>
        </c:txPr>
        <c:crossAx val="12178705"/>
        <c:crossesAt val="1"/>
        <c:crossBetween val="between"/>
        <c:dispUnits/>
        <c:majorUnit val="5"/>
        <c:minorUnit val="1"/>
      </c:valAx>
      <c:spPr>
        <a:noFill/>
        <a:ln>
          <a:noFill/>
        </a:ln>
      </c:spPr>
    </c:plotArea>
    <c:floor>
      <c:thickness val="0"/>
    </c:floor>
    <c:sideWall>
      <c:thickness val="0"/>
    </c:sideWall>
    <c:backWall>
      <c:thickness val="0"/>
    </c:backWall>
    <c:plotVisOnly val="1"/>
    <c:dispBlanksAs val="gap"/>
    <c:showDLblsOverMax val="0"/>
  </c:chart>
  <c:spPr>
    <a:solidFill>
      <a:srgbClr val="FFFFFF"/>
    </a:solidFill>
  </c:spPr>
  <c:txPr>
    <a:bodyPr vert="horz" rot="0"/>
    <a:lstStyle/>
    <a:p>
      <a:pPr>
        <a:defRPr lang="en-US" cap="none" sz="800" b="1"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FTEs by Fiscal Year</a:t>
            </a:r>
          </a:p>
        </c:rich>
      </c:tx>
      <c:layout/>
      <c:spPr>
        <a:noFill/>
        <a:ln>
          <a:noFill/>
        </a:ln>
      </c:spPr>
    </c:title>
    <c:plotArea>
      <c:layout>
        <c:manualLayout>
          <c:xMode val="edge"/>
          <c:yMode val="edge"/>
          <c:x val="0.066"/>
          <c:y val="0.13875"/>
          <c:w val="0.92675"/>
          <c:h val="0.748"/>
        </c:manualLayout>
      </c:layout>
      <c:barChart>
        <c:barDir val="col"/>
        <c:grouping val="stacked"/>
        <c:varyColors val="0"/>
        <c:ser>
          <c:idx val="0"/>
          <c:order val="0"/>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4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4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4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4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4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400" b="0" i="0" u="none" baseline="0"/>
                </a:pPr>
              </a:p>
            </c:txPr>
            <c:showLegendKey val="0"/>
            <c:showVal val="1"/>
            <c:showBubbleSize val="0"/>
            <c:showCatName val="0"/>
            <c:showSerName val="0"/>
            <c:showPercent val="0"/>
          </c:dLbls>
          <c:cat>
            <c:numRef>
              <c:f>'FTE GRAPH'!$C$5:$C$9</c:f>
              <c:numCache>
                <c:ptCount val="5"/>
                <c:pt idx="0">
                  <c:v>0</c:v>
                </c:pt>
                <c:pt idx="1">
                  <c:v>0</c:v>
                </c:pt>
                <c:pt idx="2">
                  <c:v>0</c:v>
                </c:pt>
                <c:pt idx="3">
                  <c:v>0</c:v>
                </c:pt>
                <c:pt idx="4">
                  <c:v>0</c:v>
                </c:pt>
              </c:numCache>
            </c:numRef>
          </c:cat>
          <c:val>
            <c:numRef>
              <c:f>'FTE GRAPH'!$D$5:$D$9</c:f>
              <c:numCache>
                <c:ptCount val="5"/>
                <c:pt idx="0">
                  <c:v>0</c:v>
                </c:pt>
                <c:pt idx="1">
                  <c:v>0</c:v>
                </c:pt>
                <c:pt idx="2">
                  <c:v>0</c:v>
                </c:pt>
                <c:pt idx="3">
                  <c:v>0</c:v>
                </c:pt>
                <c:pt idx="4">
                  <c:v>0</c:v>
                </c:pt>
              </c:numCache>
            </c:numRef>
          </c:val>
        </c:ser>
        <c:overlap val="100"/>
        <c:gapWidth val="90"/>
        <c:axId val="46951019"/>
        <c:axId val="19905988"/>
      </c:barChart>
      <c:catAx>
        <c:axId val="46951019"/>
        <c:scaling>
          <c:orientation val="minMax"/>
        </c:scaling>
        <c:axPos val="b"/>
        <c:title>
          <c:tx>
            <c:rich>
              <a:bodyPr vert="horz" rot="0" anchor="ctr"/>
              <a:lstStyle/>
              <a:p>
                <a:pPr algn="ctr">
                  <a:defRPr/>
                </a:pPr>
                <a:r>
                  <a:rPr lang="en-US" cap="none" sz="1400" b="1" i="0" u="none" baseline="0"/>
                  <a:t>Year</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1400" b="1" i="0" u="none" baseline="0"/>
            </a:pPr>
          </a:p>
        </c:txPr>
        <c:crossAx val="19905988"/>
        <c:crosses val="autoZero"/>
        <c:auto val="0"/>
        <c:lblOffset val="100"/>
        <c:tickLblSkip val="1"/>
        <c:noMultiLvlLbl val="0"/>
      </c:catAx>
      <c:valAx>
        <c:axId val="19905988"/>
        <c:scaling>
          <c:orientation val="minMax"/>
          <c:max val="1300"/>
          <c:min val="0"/>
        </c:scaling>
        <c:axPos val="l"/>
        <c:title>
          <c:tx>
            <c:rich>
              <a:bodyPr vert="horz" rot="-5400000" anchor="ctr"/>
              <a:lstStyle/>
              <a:p>
                <a:pPr algn="l">
                  <a:defRPr/>
                </a:pPr>
                <a:r>
                  <a:rPr lang="en-US" cap="none" sz="1400" b="1" i="0" u="none" baseline="0"/>
                  <a:t>FTEs</a:t>
                </a:r>
              </a:p>
            </c:rich>
          </c:tx>
          <c:layout/>
          <c:overlay val="0"/>
          <c:spPr>
            <a:noFill/>
            <a:ln>
              <a:noFill/>
            </a:ln>
          </c:spPr>
        </c:title>
        <c:majorGridlines/>
        <c:delete val="0"/>
        <c:numFmt formatCode="General" sourceLinked="1"/>
        <c:majorTickMark val="out"/>
        <c:minorTickMark val="none"/>
        <c:tickLblPos val="nextTo"/>
        <c:spPr>
          <a:ln w="3175">
            <a:noFill/>
          </a:ln>
        </c:spPr>
        <c:txPr>
          <a:bodyPr/>
          <a:lstStyle/>
          <a:p>
            <a:pPr>
              <a:defRPr lang="en-US" cap="none" sz="1400" b="1" i="0" u="none" baseline="0"/>
            </a:pPr>
          </a:p>
        </c:txPr>
        <c:crossAx val="46951019"/>
        <c:crossesAt val="1"/>
        <c:crossBetween val="between"/>
        <c:dispUnits/>
        <c:majorUnit val="210"/>
        <c:minorUnit val="100"/>
      </c:valAx>
      <c:spPr>
        <a:solidFill>
          <a:srgbClr val="FFFFFF"/>
        </a:solidFill>
        <a:ln w="3175">
          <a:noFill/>
        </a:ln>
      </c:spPr>
    </c:plotArea>
    <c:plotVisOnly val="1"/>
    <c:dispBlanksAs val="gap"/>
    <c:showDLblsOverMax val="0"/>
  </c:chart>
  <c:txPr>
    <a:bodyPr vert="horz" rot="0"/>
    <a:lstStyle/>
    <a:p>
      <a:pPr>
        <a:defRPr lang="en-US" cap="none" sz="1400" b="1"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Funding Levels by Fiscal Year</a:t>
            </a:r>
          </a:p>
        </c:rich>
      </c:tx>
      <c:layout/>
      <c:spPr>
        <a:noFill/>
        <a:ln>
          <a:noFill/>
        </a:ln>
      </c:spPr>
    </c:title>
    <c:view3D>
      <c:rotX val="15"/>
      <c:rotY val="20"/>
      <c:depthPercent val="100"/>
      <c:rAngAx val="1"/>
    </c:view3D>
    <c:plotArea>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1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pPr>
              </a:p>
            </c:txPr>
            <c:showLegendKey val="0"/>
            <c:showVal val="1"/>
            <c:showBubbleSize val="0"/>
            <c:showCatName val="0"/>
            <c:showSerName val="0"/>
            <c:showPercent val="0"/>
          </c:dLbls>
          <c:cat>
            <c:numRef>
              <c:f>'Funding Levels by Year'!$C$10:$C$14</c:f>
              <c:numCache>
                <c:ptCount val="5"/>
                <c:pt idx="0">
                  <c:v>0</c:v>
                </c:pt>
                <c:pt idx="1">
                  <c:v>0</c:v>
                </c:pt>
                <c:pt idx="2">
                  <c:v>0</c:v>
                </c:pt>
                <c:pt idx="3">
                  <c:v>0</c:v>
                </c:pt>
                <c:pt idx="4">
                  <c:v>0</c:v>
                </c:pt>
              </c:numCache>
            </c:numRef>
          </c:cat>
          <c:val>
            <c:numRef>
              <c:f>'Funding Levels by Year'!$E$10:$E$14</c:f>
              <c:numCache>
                <c:ptCount val="5"/>
                <c:pt idx="0">
                  <c:v>0</c:v>
                </c:pt>
                <c:pt idx="1">
                  <c:v>0</c:v>
                </c:pt>
                <c:pt idx="2">
                  <c:v>0</c:v>
                </c:pt>
                <c:pt idx="3">
                  <c:v>0</c:v>
                </c:pt>
                <c:pt idx="4">
                  <c:v>0</c:v>
                </c:pt>
              </c:numCache>
            </c:numRef>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'Funding Levels by Year'!$C$10:$C$14</c:f>
              <c:numCache>
                <c:ptCount val="5"/>
                <c:pt idx="0">
                  <c:v>0</c:v>
                </c:pt>
                <c:pt idx="1">
                  <c:v>0</c:v>
                </c:pt>
                <c:pt idx="2">
                  <c:v>0</c:v>
                </c:pt>
                <c:pt idx="3">
                  <c:v>0</c:v>
                </c:pt>
                <c:pt idx="4">
                  <c:v>0</c:v>
                </c:pt>
              </c:numCache>
            </c:numRef>
          </c:cat>
          <c:val>
            <c:numRef>
              <c:f>'Funding Levels by Year'!$D$10:$D$14</c:f>
              <c:numCache>
                <c:ptCount val="5"/>
                <c:pt idx="0">
                  <c:v>0</c:v>
                </c:pt>
                <c:pt idx="1">
                  <c:v>0</c:v>
                </c:pt>
                <c:pt idx="2">
                  <c:v>0</c:v>
                </c:pt>
                <c:pt idx="3">
                  <c:v>0</c:v>
                </c:pt>
                <c:pt idx="4">
                  <c:v>0</c:v>
                </c:pt>
              </c:numCache>
            </c:numRef>
          </c:val>
          <c:shape val="box"/>
        </c:ser>
        <c:shape val="box"/>
        <c:axId val="44936165"/>
        <c:axId val="1772302"/>
      </c:bar3DChart>
      <c:catAx>
        <c:axId val="44936165"/>
        <c:scaling>
          <c:orientation val="minMax"/>
        </c:scaling>
        <c:axPos val="b"/>
        <c:title>
          <c:tx>
            <c:rich>
              <a:bodyPr vert="horz" rot="0" anchor="ctr"/>
              <a:lstStyle/>
              <a:p>
                <a:pPr algn="ctr">
                  <a:defRPr/>
                </a:pPr>
                <a:r>
                  <a:rPr lang="en-US" cap="none" sz="1400" b="1" i="0" u="none" baseline="0"/>
                  <a:t>Fiscal Year</a:t>
                </a:r>
              </a:p>
            </c:rich>
          </c:tx>
          <c:layout/>
          <c:overlay val="0"/>
          <c:spPr>
            <a:noFill/>
            <a:ln>
              <a:noFill/>
            </a:ln>
          </c:spPr>
        </c:title>
        <c:delete val="0"/>
        <c:numFmt formatCode="General" sourceLinked="1"/>
        <c:majorTickMark val="out"/>
        <c:minorTickMark val="none"/>
        <c:tickLblPos val="low"/>
        <c:txPr>
          <a:bodyPr/>
          <a:lstStyle/>
          <a:p>
            <a:pPr>
              <a:defRPr lang="en-US" cap="none" sz="1200" b="1" i="0" u="none" baseline="0"/>
            </a:pPr>
          </a:p>
        </c:txPr>
        <c:crossAx val="1772302"/>
        <c:crosses val="autoZero"/>
        <c:auto val="0"/>
        <c:lblOffset val="100"/>
        <c:noMultiLvlLbl val="0"/>
      </c:catAx>
      <c:valAx>
        <c:axId val="1772302"/>
        <c:scaling>
          <c:orientation val="minMax"/>
          <c:max val="4500"/>
        </c:scaling>
        <c:axPos val="l"/>
        <c:title>
          <c:tx>
            <c:rich>
              <a:bodyPr vert="horz" rot="-5400000" anchor="ctr"/>
              <a:lstStyle/>
              <a:p>
                <a:pPr algn="ctr">
                  <a:defRPr/>
                </a:pPr>
                <a:r>
                  <a:rPr lang="en-US" cap="none" sz="1400" b="1" i="0" u="none" baseline="0"/>
                  <a:t>(Dollars in Millions)</a:t>
                </a:r>
              </a:p>
            </c:rich>
          </c:tx>
          <c:layout/>
          <c:overlay val="0"/>
          <c:spPr>
            <a:noFill/>
            <a:ln>
              <a:noFill/>
            </a:ln>
          </c:spPr>
        </c:title>
        <c:majorGridlines/>
        <c:delete val="0"/>
        <c:numFmt formatCode="&quot;$&quot;#,##0" sourceLinked="0"/>
        <c:majorTickMark val="out"/>
        <c:minorTickMark val="none"/>
        <c:tickLblPos val="nextTo"/>
        <c:txPr>
          <a:bodyPr/>
          <a:lstStyle/>
          <a:p>
            <a:pPr>
              <a:defRPr lang="en-US" cap="none" sz="1000" b="1" i="0" u="none" baseline="0"/>
            </a:pPr>
          </a:p>
        </c:txPr>
        <c:crossAx val="44936165"/>
        <c:crossesAt val="1"/>
        <c:crossBetween val="between"/>
        <c:dispUnits/>
        <c:majorUnit val="600"/>
        <c:minorUnit val="250"/>
      </c:valAx>
      <c:spPr>
        <a:noFill/>
        <a:ln>
          <a:noFill/>
        </a:ln>
      </c:spPr>
    </c:plotArea>
    <c:floor>
      <c:thickness val="0"/>
    </c:floor>
    <c:sideWall>
      <c:spPr>
        <a:solidFill>
          <a:srgbClr val="FFFFFF"/>
        </a:solidFill>
        <a:ln w="12700">
          <a:solidFill>
            <a:srgbClr val="FFFFFF"/>
          </a:solidFill>
        </a:ln>
      </c:spPr>
      <c:thickness val="0"/>
    </c:sideWall>
    <c:backWall>
      <c:spPr>
        <a:solidFill>
          <a:srgbClr val="FFFFFF"/>
        </a:solidFill>
        <a:ln w="12700">
          <a:solidFill>
            <a:srgbClr val="FFFFFF"/>
          </a:solidFill>
        </a:ln>
      </c:spPr>
      <c:thickness val="0"/>
    </c:backWall>
    <c:plotVisOnly val="1"/>
    <c:dispBlanksAs val="gap"/>
    <c:showDLblsOverMax val="0"/>
  </c:chart>
  <c:txPr>
    <a:bodyPr vert="horz" rot="0"/>
    <a:lstStyle/>
    <a:p>
      <a:pPr>
        <a:defRPr lang="en-US" cap="none" sz="1200" b="1" i="0" u="none" baseline="0"/>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1009650</xdr:colOff>
      <xdr:row>7</xdr:row>
      <xdr:rowOff>0</xdr:rowOff>
    </xdr:from>
    <xdr:to>
      <xdr:col>4</xdr:col>
      <xdr:colOff>1238250</xdr:colOff>
      <xdr:row>10</xdr:row>
      <xdr:rowOff>228600</xdr:rowOff>
    </xdr:to>
    <xdr:sp>
      <xdr:nvSpPr>
        <xdr:cNvPr id="1" name="AutoShape 1"/>
        <xdr:cNvSpPr>
          <a:spLocks/>
        </xdr:cNvSpPr>
      </xdr:nvSpPr>
      <xdr:spPr>
        <a:xfrm>
          <a:off x="5943600" y="1466850"/>
          <a:ext cx="228600" cy="857250"/>
        </a:xfrm>
        <a:prstGeom prst="rightBrace">
          <a:avLst>
            <a:gd name="adj" fmla="val 486"/>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6</xdr:col>
      <xdr:colOff>1028700</xdr:colOff>
      <xdr:row>7</xdr:row>
      <xdr:rowOff>0</xdr:rowOff>
    </xdr:from>
    <xdr:to>
      <xdr:col>6</xdr:col>
      <xdr:colOff>1238250</xdr:colOff>
      <xdr:row>10</xdr:row>
      <xdr:rowOff>228600</xdr:rowOff>
    </xdr:to>
    <xdr:sp>
      <xdr:nvSpPr>
        <xdr:cNvPr id="2" name="AutoShape 2"/>
        <xdr:cNvSpPr>
          <a:spLocks/>
        </xdr:cNvSpPr>
      </xdr:nvSpPr>
      <xdr:spPr>
        <a:xfrm>
          <a:off x="8582025" y="1466850"/>
          <a:ext cx="209550" cy="857250"/>
        </a:xfrm>
        <a:prstGeom prst="rightBrace">
          <a:avLst>
            <a:gd name="adj" fmla="val 486"/>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0.2995</cdr:x>
      <cdr:y>0.554</cdr:y>
    </cdr:from>
    <cdr:to>
      <cdr:x>0.37075</cdr:x>
      <cdr:y>0.58475</cdr:y>
    </cdr:to>
    <cdr:sp>
      <cdr:nvSpPr>
        <cdr:cNvPr id="1" name="TextBox 5"/>
        <cdr:cNvSpPr txBox="1">
          <a:spLocks noChangeArrowheads="1"/>
        </cdr:cNvSpPr>
      </cdr:nvSpPr>
      <cdr:spPr>
        <a:xfrm>
          <a:off x="1962150" y="2905125"/>
          <a:ext cx="466725" cy="161925"/>
        </a:xfrm>
        <a:prstGeom prst="rect">
          <a:avLst/>
        </a:prstGeom>
        <a:noFill/>
        <a:ln w="9525" cmpd="sng">
          <a:noFill/>
        </a:ln>
      </cdr:spPr>
      <cdr:txBody>
        <a:bodyPr vertOverflow="clip" wrap="square"/>
        <a:p>
          <a:pPr algn="l">
            <a:defRPr/>
          </a:pPr>
          <a:r>
            <a:rPr lang="en-US" cap="none" u="none" baseline="0">
              <a:latin typeface="Arial MT"/>
              <a:ea typeface="Arial MT"/>
              <a:cs typeface="Arial MT"/>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142875</xdr:rowOff>
    </xdr:from>
    <xdr:to>
      <xdr:col>5</xdr:col>
      <xdr:colOff>371475</xdr:colOff>
      <xdr:row>10</xdr:row>
      <xdr:rowOff>95250</xdr:rowOff>
    </xdr:to>
    <xdr:sp>
      <xdr:nvSpPr>
        <xdr:cNvPr id="1" name="AutoShape 12"/>
        <xdr:cNvSpPr>
          <a:spLocks/>
        </xdr:cNvSpPr>
      </xdr:nvSpPr>
      <xdr:spPr>
        <a:xfrm>
          <a:off x="3971925" y="523875"/>
          <a:ext cx="361950" cy="14763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xdr:col>
      <xdr:colOff>733425</xdr:colOff>
      <xdr:row>21</xdr:row>
      <xdr:rowOff>28575</xdr:rowOff>
    </xdr:from>
    <xdr:to>
      <xdr:col>10</xdr:col>
      <xdr:colOff>304800</xdr:colOff>
      <xdr:row>47</xdr:row>
      <xdr:rowOff>180975</xdr:rowOff>
    </xdr:to>
    <xdr:graphicFrame>
      <xdr:nvGraphicFramePr>
        <xdr:cNvPr id="2" name="Chart 14"/>
        <xdr:cNvGraphicFramePr/>
      </xdr:nvGraphicFramePr>
      <xdr:xfrm>
        <a:off x="1495425" y="4048125"/>
        <a:ext cx="6581775" cy="5257800"/>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25</xdr:row>
      <xdr:rowOff>104775</xdr:rowOff>
    </xdr:from>
    <xdr:to>
      <xdr:col>6</xdr:col>
      <xdr:colOff>219075</xdr:colOff>
      <xdr:row>26</xdr:row>
      <xdr:rowOff>142875</xdr:rowOff>
    </xdr:to>
    <xdr:sp textlink="$E$4">
      <xdr:nvSpPr>
        <xdr:cNvPr id="3" name="TextBox 16"/>
        <xdr:cNvSpPr txBox="1">
          <a:spLocks noChangeArrowheads="1"/>
        </xdr:cNvSpPr>
      </xdr:nvSpPr>
      <xdr:spPr>
        <a:xfrm>
          <a:off x="4410075" y="4924425"/>
          <a:ext cx="533400" cy="238125"/>
        </a:xfrm>
        <a:prstGeom prst="rect">
          <a:avLst/>
        </a:prstGeom>
        <a:noFill/>
        <a:ln w="9525" cmpd="sng">
          <a:noFill/>
        </a:ln>
      </xdr:spPr>
      <xdr:txBody>
        <a:bodyPr vertOverflow="clip" wrap="square"/>
        <a:p>
          <a:pPr algn="l">
            <a:defRPr/>
          </a:pPr>
          <a:fld id="{b7320351-ca4d-400c-a9fd-848b48144ea1}" type="TxLink">
            <a:rPr lang="en-US" cap="none" sz="1200" b="0" i="0" u="none" baseline="0"/>
            <a:t>$69,425 </a:t>
          </a:fld>
        </a:p>
      </xdr:txBody>
    </xdr:sp>
    <xdr:clientData/>
  </xdr:twoCellAnchor>
  <xdr:twoCellAnchor>
    <xdr:from>
      <xdr:col>6</xdr:col>
      <xdr:colOff>723900</xdr:colOff>
      <xdr:row>25</xdr:row>
      <xdr:rowOff>152400</xdr:rowOff>
    </xdr:from>
    <xdr:to>
      <xdr:col>7</xdr:col>
      <xdr:colOff>581025</xdr:colOff>
      <xdr:row>26</xdr:row>
      <xdr:rowOff>190500</xdr:rowOff>
    </xdr:to>
    <xdr:sp textlink="$E$5">
      <xdr:nvSpPr>
        <xdr:cNvPr id="4" name="TextBox 17"/>
        <xdr:cNvSpPr txBox="1">
          <a:spLocks noChangeArrowheads="1"/>
        </xdr:cNvSpPr>
      </xdr:nvSpPr>
      <xdr:spPr>
        <a:xfrm>
          <a:off x="5448300" y="4972050"/>
          <a:ext cx="619125" cy="238125"/>
        </a:xfrm>
        <a:prstGeom prst="rect">
          <a:avLst/>
        </a:prstGeom>
        <a:noFill/>
        <a:ln w="9525" cmpd="sng">
          <a:noFill/>
        </a:ln>
      </xdr:spPr>
      <xdr:txBody>
        <a:bodyPr vertOverflow="clip" wrap="square"/>
        <a:p>
          <a:pPr algn="l">
            <a:defRPr/>
          </a:pPr>
          <a:fld id="{c7568074-0caa-43b5-ab8f-c68a08a8211b}" type="TxLink">
            <a:rPr lang="en-US" cap="none" sz="1200" b="0" i="0" u="none" baseline="0"/>
            <a:t>$88,034 </a:t>
          </a:fld>
        </a:p>
      </xdr:txBody>
    </xdr:sp>
    <xdr:clientData/>
  </xdr:twoCellAnchor>
  <xdr:twoCellAnchor>
    <xdr:from>
      <xdr:col>7</xdr:col>
      <xdr:colOff>695325</xdr:colOff>
      <xdr:row>29</xdr:row>
      <xdr:rowOff>0</xdr:rowOff>
    </xdr:from>
    <xdr:to>
      <xdr:col>8</xdr:col>
      <xdr:colOff>371475</xdr:colOff>
      <xdr:row>29</xdr:row>
      <xdr:rowOff>190500</xdr:rowOff>
    </xdr:to>
    <xdr:sp textlink="$E$6">
      <xdr:nvSpPr>
        <xdr:cNvPr id="5" name="TextBox 18"/>
        <xdr:cNvSpPr txBox="1">
          <a:spLocks noChangeArrowheads="1"/>
        </xdr:cNvSpPr>
      </xdr:nvSpPr>
      <xdr:spPr>
        <a:xfrm>
          <a:off x="6181725" y="5619750"/>
          <a:ext cx="438150" cy="190500"/>
        </a:xfrm>
        <a:prstGeom prst="rect">
          <a:avLst/>
        </a:prstGeom>
        <a:noFill/>
        <a:ln w="9525" cmpd="sng">
          <a:noFill/>
        </a:ln>
      </xdr:spPr>
      <xdr:txBody>
        <a:bodyPr vertOverflow="clip" wrap="square"/>
        <a:p>
          <a:pPr algn="l">
            <a:defRPr/>
          </a:pPr>
          <a:fld id="{56dcae39-7896-4b2c-a874-2128200c93ac}" type="TxLink">
            <a:rPr lang="en-US" cap="none" sz="1200" b="0" i="0" u="none" baseline="0"/>
            <a:t>$21,784 </a:t>
          </a:fld>
        </a:p>
      </xdr:txBody>
    </xdr:sp>
    <xdr:clientData/>
  </xdr:twoCellAnchor>
  <xdr:twoCellAnchor>
    <xdr:from>
      <xdr:col>8</xdr:col>
      <xdr:colOff>114300</xdr:colOff>
      <xdr:row>32</xdr:row>
      <xdr:rowOff>85725</xdr:rowOff>
    </xdr:from>
    <xdr:to>
      <xdr:col>8</xdr:col>
      <xdr:colOff>609600</xdr:colOff>
      <xdr:row>33</xdr:row>
      <xdr:rowOff>104775</xdr:rowOff>
    </xdr:to>
    <xdr:sp textlink="$E$7">
      <xdr:nvSpPr>
        <xdr:cNvPr id="6" name="TextBox 19"/>
        <xdr:cNvSpPr txBox="1">
          <a:spLocks noChangeArrowheads="1"/>
        </xdr:cNvSpPr>
      </xdr:nvSpPr>
      <xdr:spPr>
        <a:xfrm>
          <a:off x="6362700" y="6305550"/>
          <a:ext cx="495300" cy="219075"/>
        </a:xfrm>
        <a:prstGeom prst="rect">
          <a:avLst/>
        </a:prstGeom>
        <a:noFill/>
        <a:ln w="9525" cmpd="sng">
          <a:noFill/>
        </a:ln>
      </xdr:spPr>
      <xdr:txBody>
        <a:bodyPr vertOverflow="clip" wrap="square"/>
        <a:p>
          <a:pPr algn="l">
            <a:defRPr/>
          </a:pPr>
          <a:fld id="{ed9a30cc-154d-406d-b255-fec7f914169a}" type="TxLink">
            <a:rPr lang="en-US" cap="none" sz="1200" b="0" i="0" u="none" baseline="0"/>
            <a:t>$101,492 </a:t>
          </a:fld>
        </a:p>
      </xdr:txBody>
    </xdr:sp>
    <xdr:clientData/>
  </xdr:twoCellAnchor>
  <xdr:twoCellAnchor>
    <xdr:from>
      <xdr:col>8</xdr:col>
      <xdr:colOff>0</xdr:colOff>
      <xdr:row>37</xdr:row>
      <xdr:rowOff>28575</xdr:rowOff>
    </xdr:from>
    <xdr:to>
      <xdr:col>8</xdr:col>
      <xdr:colOff>600075</xdr:colOff>
      <xdr:row>38</xdr:row>
      <xdr:rowOff>142875</xdr:rowOff>
    </xdr:to>
    <xdr:sp textlink="$E$8">
      <xdr:nvSpPr>
        <xdr:cNvPr id="7" name="TextBox 20"/>
        <xdr:cNvSpPr txBox="1">
          <a:spLocks noChangeArrowheads="1"/>
        </xdr:cNvSpPr>
      </xdr:nvSpPr>
      <xdr:spPr>
        <a:xfrm>
          <a:off x="6248400" y="7248525"/>
          <a:ext cx="600075" cy="304800"/>
        </a:xfrm>
        <a:prstGeom prst="rect">
          <a:avLst/>
        </a:prstGeom>
        <a:noFill/>
        <a:ln w="9525" cmpd="sng">
          <a:noFill/>
        </a:ln>
      </xdr:spPr>
      <xdr:txBody>
        <a:bodyPr vertOverflow="clip" wrap="square"/>
        <a:p>
          <a:pPr algn="l">
            <a:defRPr/>
          </a:pPr>
          <a:fld id="{8d38fdce-2428-4500-a445-0496731dae56}" type="TxLink">
            <a:rPr lang="en-US" cap="none" sz="1200" b="0" i="0" u="none" baseline="0"/>
            <a:t>$79,210 </a:t>
          </a:fld>
        </a:p>
      </xdr:txBody>
    </xdr:sp>
    <xdr:clientData/>
  </xdr:twoCellAnchor>
  <xdr:twoCellAnchor>
    <xdr:from>
      <xdr:col>6</xdr:col>
      <xdr:colOff>685800</xdr:colOff>
      <xdr:row>41</xdr:row>
      <xdr:rowOff>38100</xdr:rowOff>
    </xdr:from>
    <xdr:to>
      <xdr:col>7</xdr:col>
      <xdr:colOff>619125</xdr:colOff>
      <xdr:row>42</xdr:row>
      <xdr:rowOff>38100</xdr:rowOff>
    </xdr:to>
    <xdr:sp textlink="$E$9">
      <xdr:nvSpPr>
        <xdr:cNvPr id="8" name="TextBox 21"/>
        <xdr:cNvSpPr txBox="1">
          <a:spLocks noChangeArrowheads="1"/>
        </xdr:cNvSpPr>
      </xdr:nvSpPr>
      <xdr:spPr>
        <a:xfrm>
          <a:off x="5410200" y="8020050"/>
          <a:ext cx="695325" cy="190500"/>
        </a:xfrm>
        <a:prstGeom prst="rect">
          <a:avLst/>
        </a:prstGeom>
        <a:noFill/>
        <a:ln w="9525" cmpd="sng">
          <a:noFill/>
        </a:ln>
      </xdr:spPr>
      <xdr:txBody>
        <a:bodyPr vertOverflow="clip" wrap="square"/>
        <a:p>
          <a:pPr algn="l">
            <a:defRPr/>
          </a:pPr>
          <a:fld id="{dd6191c8-ae66-42bb-92fc-236b4506858b}" type="TxLink">
            <a:rPr lang="en-US" cap="none" sz="1200" b="0" i="0" u="none" baseline="0"/>
            <a:t>$51,865 </a:t>
          </a:fld>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13</xdr:row>
      <xdr:rowOff>142875</xdr:rowOff>
    </xdr:from>
    <xdr:to>
      <xdr:col>8</xdr:col>
      <xdr:colOff>104775</xdr:colOff>
      <xdr:row>27</xdr:row>
      <xdr:rowOff>0</xdr:rowOff>
    </xdr:to>
    <xdr:graphicFrame>
      <xdr:nvGraphicFramePr>
        <xdr:cNvPr id="1" name="Chart 7"/>
        <xdr:cNvGraphicFramePr/>
      </xdr:nvGraphicFramePr>
      <xdr:xfrm>
        <a:off x="1019175" y="2619375"/>
        <a:ext cx="5514975" cy="2533650"/>
      </xdr:xfrm>
      <a:graphic>
        <a:graphicData uri="http://schemas.openxmlformats.org/drawingml/2006/chart">
          <c:chart xmlns:c="http://schemas.openxmlformats.org/drawingml/2006/chart" r:id="rId1"/>
        </a:graphicData>
      </a:graphic>
    </xdr:graphicFrame>
    <xdr:clientData/>
  </xdr:twoCellAnchor>
  <xdr:twoCellAnchor>
    <xdr:from>
      <xdr:col>0</xdr:col>
      <xdr:colOff>638175</xdr:colOff>
      <xdr:row>25</xdr:row>
      <xdr:rowOff>104775</xdr:rowOff>
    </xdr:from>
    <xdr:to>
      <xdr:col>1</xdr:col>
      <xdr:colOff>685800</xdr:colOff>
      <xdr:row>33</xdr:row>
      <xdr:rowOff>142875</xdr:rowOff>
    </xdr:to>
    <xdr:sp>
      <xdr:nvSpPr>
        <xdr:cNvPr id="2" name="AutoShape 8"/>
        <xdr:cNvSpPr>
          <a:spLocks/>
        </xdr:cNvSpPr>
      </xdr:nvSpPr>
      <xdr:spPr>
        <a:xfrm>
          <a:off x="638175" y="4876800"/>
          <a:ext cx="809625" cy="1562100"/>
        </a:xfrm>
        <a:prstGeom prst="down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219075</xdr:colOff>
      <xdr:row>11</xdr:row>
      <xdr:rowOff>142875</xdr:rowOff>
    </xdr:from>
    <xdr:ext cx="6153150" cy="5000625"/>
    <xdr:graphicFrame>
      <xdr:nvGraphicFramePr>
        <xdr:cNvPr id="1" name="Chart 9"/>
        <xdr:cNvGraphicFramePr/>
      </xdr:nvGraphicFramePr>
      <xdr:xfrm>
        <a:off x="4791075" y="2324100"/>
        <a:ext cx="6153150" cy="5000625"/>
      </xdr:xfrm>
      <a:graphic>
        <a:graphicData uri="http://schemas.openxmlformats.org/drawingml/2006/chart">
          <c:chart xmlns:c="http://schemas.openxmlformats.org/drawingml/2006/chart" r:id="rId1"/>
        </a:graphicData>
      </a:graphic>
    </xdr:graphicFrame>
    <xdr:clientData/>
  </xdr:oneCellAnchor>
  <xdr:twoCellAnchor>
    <xdr:from>
      <xdr:col>5</xdr:col>
      <xdr:colOff>409575</xdr:colOff>
      <xdr:row>1</xdr:row>
      <xdr:rowOff>28575</xdr:rowOff>
    </xdr:from>
    <xdr:to>
      <xdr:col>9</xdr:col>
      <xdr:colOff>142875</xdr:colOff>
      <xdr:row>4</xdr:row>
      <xdr:rowOff>85725</xdr:rowOff>
    </xdr:to>
    <xdr:sp>
      <xdr:nvSpPr>
        <xdr:cNvPr id="2" name="AutoShape 17"/>
        <xdr:cNvSpPr>
          <a:spLocks/>
        </xdr:cNvSpPr>
      </xdr:nvSpPr>
      <xdr:spPr>
        <a:xfrm>
          <a:off x="4219575" y="219075"/>
          <a:ext cx="2781300" cy="666750"/>
        </a:xfrm>
        <a:prstGeom prst="wedgeRoundRectCallout">
          <a:avLst>
            <a:gd name="adj1" fmla="val -91439"/>
            <a:gd name="adj2" fmla="val 168569"/>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MT"/>
              <a:ea typeface="Arial MT"/>
              <a:cs typeface="Arial MT"/>
            </a:rPr>
            <a:t>Only change the FTEs numbers and the FTE axis; the chart                                          should change by itself.</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14</xdr:row>
      <xdr:rowOff>104775</xdr:rowOff>
    </xdr:from>
    <xdr:to>
      <xdr:col>11</xdr:col>
      <xdr:colOff>390525</xdr:colOff>
      <xdr:row>35</xdr:row>
      <xdr:rowOff>171450</xdr:rowOff>
    </xdr:to>
    <xdr:graphicFrame>
      <xdr:nvGraphicFramePr>
        <xdr:cNvPr id="1" name="Chart 2"/>
        <xdr:cNvGraphicFramePr/>
      </xdr:nvGraphicFramePr>
      <xdr:xfrm>
        <a:off x="2657475" y="2819400"/>
        <a:ext cx="6115050" cy="4067175"/>
      </xdr:xfrm>
      <a:graphic>
        <a:graphicData uri="http://schemas.openxmlformats.org/drawingml/2006/chart">
          <c:chart xmlns:c="http://schemas.openxmlformats.org/drawingml/2006/chart" r:id="rId1"/>
        </a:graphicData>
      </a:graphic>
    </xdr:graphicFrame>
    <xdr:clientData/>
  </xdr:twoCellAnchor>
  <xdr:twoCellAnchor>
    <xdr:from>
      <xdr:col>5</xdr:col>
      <xdr:colOff>152400</xdr:colOff>
      <xdr:row>2</xdr:row>
      <xdr:rowOff>9525</xdr:rowOff>
    </xdr:from>
    <xdr:to>
      <xdr:col>7</xdr:col>
      <xdr:colOff>533400</xdr:colOff>
      <xdr:row>5</xdr:row>
      <xdr:rowOff>66675</xdr:rowOff>
    </xdr:to>
    <xdr:sp>
      <xdr:nvSpPr>
        <xdr:cNvPr id="2" name="AutoShape 3"/>
        <xdr:cNvSpPr>
          <a:spLocks/>
        </xdr:cNvSpPr>
      </xdr:nvSpPr>
      <xdr:spPr>
        <a:xfrm>
          <a:off x="3962400" y="390525"/>
          <a:ext cx="1905000" cy="628650"/>
        </a:xfrm>
        <a:prstGeom prst="wedgeRoundRectCallout">
          <a:avLst>
            <a:gd name="adj1" fmla="val -63500"/>
            <a:gd name="adj2" fmla="val 140907"/>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MT"/>
              <a:ea typeface="Arial MT"/>
              <a:cs typeface="Arial MT"/>
            </a:rPr>
            <a:t>Only need to change amounts and dollar levels and the AXIS.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ransitionEvaluation="1"/>
  <dimension ref="B1:F219"/>
  <sheetViews>
    <sheetView showGridLines="0" defaultGridColor="0" zoomScale="80" zoomScaleNormal="80" zoomScaleSheetLayoutView="75" colorId="9" workbookViewId="0" topLeftCell="A1">
      <selection activeCell="A1" sqref="A1"/>
    </sheetView>
  </sheetViews>
  <sheetFormatPr defaultColWidth="9.77734375" defaultRowHeight="15"/>
  <cols>
    <col min="1" max="1" width="2.99609375" style="0" customWidth="1"/>
    <col min="2" max="2" width="31.4453125" style="0" customWidth="1"/>
    <col min="3" max="3" width="14.77734375" style="0" customWidth="1"/>
    <col min="4" max="4" width="15.77734375" style="0" customWidth="1"/>
    <col min="5" max="5" width="13.77734375" style="0" customWidth="1"/>
    <col min="7" max="7" width="10.4453125" style="0" bestFit="1" customWidth="1"/>
  </cols>
  <sheetData>
    <row r="1" spans="2:6" ht="16.5" customHeight="1">
      <c r="B1" s="616" t="s">
        <v>331</v>
      </c>
      <c r="C1" s="616"/>
      <c r="D1" s="616"/>
      <c r="E1" s="616"/>
      <c r="F1" s="1"/>
    </row>
    <row r="2" spans="2:6" ht="16.5" customHeight="1">
      <c r="B2" s="616" t="s">
        <v>431</v>
      </c>
      <c r="C2" s="616"/>
      <c r="D2" s="616"/>
      <c r="E2" s="616"/>
      <c r="F2" s="2"/>
    </row>
    <row r="3" ht="9.75" customHeight="1">
      <c r="F3" s="1"/>
    </row>
    <row r="4" spans="2:6" ht="16.5" customHeight="1" thickBot="1">
      <c r="B4" s="617" t="s">
        <v>372</v>
      </c>
      <c r="C4" s="618"/>
      <c r="D4" s="619"/>
      <c r="E4" s="620"/>
      <c r="F4" s="2"/>
    </row>
    <row r="5" spans="2:6" ht="15.75" customHeight="1">
      <c r="B5" s="206" t="s">
        <v>1</v>
      </c>
      <c r="C5" s="4"/>
      <c r="D5" s="556"/>
      <c r="E5" s="6"/>
      <c r="F5" s="2"/>
    </row>
    <row r="6" spans="2:6" ht="15.75" customHeight="1">
      <c r="B6" s="555"/>
      <c r="C6" s="113"/>
      <c r="D6" s="557" t="s">
        <v>370</v>
      </c>
      <c r="E6" s="49"/>
      <c r="F6" s="2"/>
    </row>
    <row r="7" spans="2:6" ht="15.75" customHeight="1">
      <c r="B7" s="555"/>
      <c r="C7" s="113" t="s">
        <v>369</v>
      </c>
      <c r="D7" s="557" t="s">
        <v>424</v>
      </c>
      <c r="E7" s="49" t="s">
        <v>413</v>
      </c>
      <c r="F7" s="2"/>
    </row>
    <row r="8" spans="2:6" ht="15.75" customHeight="1" thickBot="1">
      <c r="B8" s="354" t="s">
        <v>2</v>
      </c>
      <c r="C8" s="7" t="s">
        <v>3</v>
      </c>
      <c r="D8" s="558" t="s">
        <v>425</v>
      </c>
      <c r="E8" s="9" t="s">
        <v>4</v>
      </c>
      <c r="F8" s="2"/>
    </row>
    <row r="9" spans="2:6" ht="21" customHeight="1">
      <c r="B9" s="300" t="s">
        <v>5</v>
      </c>
      <c r="C9" s="475">
        <v>968013000</v>
      </c>
      <c r="D9" s="476">
        <v>997414000</v>
      </c>
      <c r="E9" s="477">
        <v>1019060000</v>
      </c>
      <c r="F9" s="2"/>
    </row>
    <row r="10" spans="2:6" ht="19.5" customHeight="1" thickBot="1">
      <c r="B10" s="437" t="s">
        <v>387</v>
      </c>
      <c r="C10" s="400">
        <v>6292000</v>
      </c>
      <c r="D10" s="401">
        <v>6461000</v>
      </c>
      <c r="E10" s="390" t="s">
        <v>6</v>
      </c>
      <c r="F10" s="252"/>
    </row>
    <row r="11" spans="2:6" ht="21" customHeight="1">
      <c r="B11" s="355" t="s">
        <v>7</v>
      </c>
      <c r="C11" s="353">
        <f>SUM(C9-C10)</f>
        <v>961721000</v>
      </c>
      <c r="D11" s="307">
        <f>SUM(D9-D10)</f>
        <v>990953000</v>
      </c>
      <c r="E11" s="391">
        <f>SUM(E9-E10)</f>
        <v>1019060000</v>
      </c>
      <c r="F11" s="2"/>
    </row>
    <row r="12" spans="2:6" ht="7.5" customHeight="1">
      <c r="B12" s="20"/>
      <c r="C12" s="21"/>
      <c r="D12" s="389"/>
      <c r="E12" s="23"/>
      <c r="F12" s="2"/>
    </row>
    <row r="13" spans="2:6" ht="15" customHeight="1">
      <c r="B13" s="300" t="s">
        <v>457</v>
      </c>
      <c r="C13" s="393"/>
      <c r="D13" s="392"/>
      <c r="E13" s="303"/>
      <c r="F13" s="2"/>
    </row>
    <row r="14" spans="2:6" ht="15.75" customHeight="1">
      <c r="B14" s="591" t="s">
        <v>429</v>
      </c>
      <c r="C14" s="21">
        <v>4000000</v>
      </c>
      <c r="D14" s="392">
        <v>0</v>
      </c>
      <c r="E14" s="503">
        <v>0</v>
      </c>
      <c r="F14" s="2"/>
    </row>
    <row r="15" spans="2:6" ht="7.5" customHeight="1">
      <c r="B15" s="20"/>
      <c r="C15" s="21"/>
      <c r="D15" s="389"/>
      <c r="E15" s="23"/>
      <c r="F15" s="2"/>
    </row>
    <row r="16" spans="2:6" ht="15" customHeight="1">
      <c r="B16" s="300" t="s">
        <v>354</v>
      </c>
      <c r="C16" s="393"/>
      <c r="D16" s="392"/>
      <c r="E16" s="303"/>
      <c r="F16" s="2"/>
    </row>
    <row r="17" spans="2:6" ht="15.75" customHeight="1">
      <c r="B17" s="591" t="s">
        <v>422</v>
      </c>
      <c r="C17" s="21"/>
      <c r="D17" s="188"/>
      <c r="E17" s="303"/>
      <c r="F17" s="2"/>
    </row>
    <row r="18" spans="2:6" ht="15.75" customHeight="1">
      <c r="B18" s="592" t="s">
        <v>423</v>
      </c>
      <c r="C18" s="24">
        <v>17000</v>
      </c>
      <c r="D18" s="392">
        <v>0</v>
      </c>
      <c r="E18" s="503">
        <v>0</v>
      </c>
      <c r="F18" s="199"/>
    </row>
    <row r="19" spans="2:6" ht="4.5" customHeight="1">
      <c r="B19" s="191"/>
      <c r="C19" s="24"/>
      <c r="D19" s="302"/>
      <c r="E19" s="303"/>
      <c r="F19" s="2"/>
    </row>
    <row r="20" spans="2:6" ht="30.75" customHeight="1">
      <c r="B20" s="593" t="s">
        <v>453</v>
      </c>
      <c r="C20" s="595">
        <v>-49000</v>
      </c>
      <c r="D20" s="595">
        <v>-47000</v>
      </c>
      <c r="E20" s="498">
        <v>0</v>
      </c>
      <c r="F20" s="2"/>
    </row>
    <row r="21" spans="2:6" ht="15.75" customHeight="1">
      <c r="B21" s="591"/>
      <c r="C21" s="21"/>
      <c r="D21" s="188"/>
      <c r="E21" s="303"/>
      <c r="F21" s="2"/>
    </row>
    <row r="22" spans="2:6" ht="28.5" customHeight="1">
      <c r="B22" s="592" t="s">
        <v>454</v>
      </c>
      <c r="C22" s="595">
        <v>-124000</v>
      </c>
      <c r="D22" s="595">
        <v>-119000</v>
      </c>
      <c r="E22" s="498">
        <v>0</v>
      </c>
      <c r="F22" s="199"/>
    </row>
    <row r="23" spans="2:6" ht="13.5" customHeight="1">
      <c r="B23" s="300"/>
      <c r="C23" s="28"/>
      <c r="D23" s="187"/>
      <c r="E23" s="29"/>
      <c r="F23" s="199"/>
    </row>
    <row r="24" spans="2:6" ht="31.5" customHeight="1" thickBot="1">
      <c r="B24" s="594" t="s">
        <v>455</v>
      </c>
      <c r="C24" s="598">
        <v>-620000</v>
      </c>
      <c r="D24" s="597">
        <v>0</v>
      </c>
      <c r="E24" s="498">
        <v>0</v>
      </c>
      <c r="F24" s="199"/>
    </row>
    <row r="25" spans="2:6" ht="18" customHeight="1">
      <c r="B25" s="592" t="s">
        <v>396</v>
      </c>
      <c r="C25" s="28">
        <f>SUM(C11:C24)</f>
        <v>964945000</v>
      </c>
      <c r="D25" s="499">
        <f>SUM(D11:D24)</f>
        <v>990787000</v>
      </c>
      <c r="E25" s="500">
        <f>SUM(E11:E24)</f>
        <v>1019060000</v>
      </c>
      <c r="F25" s="199"/>
    </row>
    <row r="26" spans="2:6" ht="18" customHeight="1">
      <c r="B26" s="592"/>
      <c r="C26" s="28"/>
      <c r="D26" s="187"/>
      <c r="E26" s="29"/>
      <c r="F26" s="199"/>
    </row>
    <row r="27" spans="2:6" ht="18" customHeight="1">
      <c r="B27" s="592" t="s">
        <v>388</v>
      </c>
      <c r="C27" s="28">
        <v>0</v>
      </c>
      <c r="D27" s="187">
        <v>0</v>
      </c>
      <c r="E27" s="29">
        <v>0</v>
      </c>
      <c r="F27" s="199"/>
    </row>
    <row r="28" spans="2:6" ht="9.75" customHeight="1">
      <c r="B28" s="592"/>
      <c r="C28" s="28"/>
      <c r="D28" s="187"/>
      <c r="E28" s="29"/>
      <c r="F28" s="199"/>
    </row>
    <row r="29" spans="2:6" ht="14.25" customHeight="1" thickBot="1">
      <c r="B29" s="594" t="s">
        <v>389</v>
      </c>
      <c r="C29" s="497">
        <v>0</v>
      </c>
      <c r="D29" s="80">
        <v>0</v>
      </c>
      <c r="E29" s="82">
        <v>0</v>
      </c>
      <c r="F29" s="199"/>
    </row>
    <row r="30" spans="2:6" ht="15" customHeight="1">
      <c r="B30" s="592" t="s">
        <v>396</v>
      </c>
      <c r="C30" s="28">
        <f>SUM(C25:C29)</f>
        <v>964945000</v>
      </c>
      <c r="D30" s="499">
        <f>SUM(D25:D29)</f>
        <v>990787000</v>
      </c>
      <c r="E30" s="500">
        <f>SUM(E25:E29)</f>
        <v>1019060000</v>
      </c>
      <c r="F30" s="199"/>
    </row>
    <row r="31" spans="2:6" ht="7.5" customHeight="1">
      <c r="B31" s="10"/>
      <c r="C31" s="28"/>
      <c r="D31" s="187"/>
      <c r="E31" s="29"/>
      <c r="F31" s="2"/>
    </row>
    <row r="32" spans="2:6" ht="7.5" customHeight="1">
      <c r="B32" s="10"/>
      <c r="C32" s="28"/>
      <c r="D32" s="187"/>
      <c r="E32" s="29"/>
      <c r="F32" s="2"/>
    </row>
    <row r="33" spans="2:6" ht="15" customHeight="1" thickBot="1">
      <c r="B33" s="301" t="s">
        <v>301</v>
      </c>
      <c r="C33" s="496">
        <v>0</v>
      </c>
      <c r="D33" s="189" t="s">
        <v>6</v>
      </c>
      <c r="E33" s="190" t="s">
        <v>6</v>
      </c>
      <c r="F33" s="2"/>
    </row>
    <row r="34" spans="2:6" ht="19.5" customHeight="1" thickBot="1">
      <c r="B34" s="27" t="s">
        <v>8</v>
      </c>
      <c r="C34" s="501">
        <f>C30-C33</f>
        <v>964945000</v>
      </c>
      <c r="D34" s="502">
        <f>D30-D33</f>
        <v>990787000</v>
      </c>
      <c r="E34" s="62">
        <f>E30-E33</f>
        <v>1019060000</v>
      </c>
      <c r="F34" s="199"/>
    </row>
    <row r="35" spans="2:6" ht="18" customHeight="1">
      <c r="B35" s="526" t="s">
        <v>366</v>
      </c>
      <c r="C35" s="432"/>
      <c r="D35" s="432"/>
      <c r="E35" s="433"/>
      <c r="F35" s="2"/>
    </row>
    <row r="36" spans="2:6" ht="15" customHeight="1">
      <c r="B36" s="529" t="s">
        <v>456</v>
      </c>
      <c r="C36" s="527"/>
      <c r="D36" s="527"/>
      <c r="E36" s="528"/>
      <c r="F36" s="2"/>
    </row>
    <row r="37" spans="2:6" ht="15" customHeight="1">
      <c r="B37" s="626" t="s">
        <v>460</v>
      </c>
      <c r="C37" s="627"/>
      <c r="D37" s="627"/>
      <c r="E37" s="615"/>
      <c r="F37" s="2"/>
    </row>
    <row r="38" spans="2:6" ht="15.75" customHeight="1">
      <c r="B38" s="429"/>
      <c r="C38" s="430"/>
      <c r="D38" s="430"/>
      <c r="E38" s="431"/>
      <c r="F38" s="2"/>
    </row>
    <row r="39" spans="2:6" ht="15.75" customHeight="1">
      <c r="B39" s="429"/>
      <c r="C39" s="430"/>
      <c r="D39" s="430"/>
      <c r="E39" s="431"/>
      <c r="F39" s="2"/>
    </row>
    <row r="40" spans="2:6" ht="15.75" customHeight="1">
      <c r="B40" s="429"/>
      <c r="C40" s="430"/>
      <c r="D40" s="430"/>
      <c r="E40" s="431"/>
      <c r="F40" s="2"/>
    </row>
    <row r="41" spans="2:6" ht="15" customHeight="1">
      <c r="B41" s="423"/>
      <c r="F41" s="2"/>
    </row>
    <row r="42" spans="2:6" ht="15">
      <c r="B42" s="31"/>
      <c r="C42" s="22"/>
      <c r="D42" s="2"/>
      <c r="E42" s="2"/>
      <c r="F42" s="2"/>
    </row>
    <row r="43" spans="2:6" ht="15">
      <c r="B43" s="31"/>
      <c r="C43" s="22"/>
      <c r="D43" s="2"/>
      <c r="E43" s="2"/>
      <c r="F43" s="2"/>
    </row>
    <row r="44" spans="2:6" ht="15">
      <c r="B44" s="2"/>
      <c r="C44" s="2"/>
      <c r="D44" s="2"/>
      <c r="E44" s="2"/>
      <c r="F44" s="2"/>
    </row>
    <row r="45" spans="2:6" ht="15">
      <c r="B45" s="2"/>
      <c r="C45" s="2"/>
      <c r="D45" s="2"/>
      <c r="E45" s="2"/>
      <c r="F45" s="2"/>
    </row>
    <row r="46" spans="2:6" ht="15">
      <c r="B46" s="2"/>
      <c r="C46" s="2"/>
      <c r="D46" s="2"/>
      <c r="E46" s="2"/>
      <c r="F46" s="2"/>
    </row>
    <row r="47" spans="2:6" ht="15">
      <c r="B47" s="2"/>
      <c r="C47" s="2"/>
      <c r="D47" s="2"/>
      <c r="E47" s="2"/>
      <c r="F47" s="2"/>
    </row>
    <row r="48" spans="2:6" ht="15.75">
      <c r="B48" s="422"/>
      <c r="C48" s="2"/>
      <c r="D48" s="2"/>
      <c r="E48" s="2"/>
      <c r="F48" s="203"/>
    </row>
    <row r="49" spans="2:6" ht="15">
      <c r="B49" s="2"/>
      <c r="C49" s="2"/>
      <c r="D49" s="2"/>
      <c r="E49" s="2"/>
      <c r="F49" s="204"/>
    </row>
    <row r="50" spans="2:6" ht="15.75">
      <c r="B50" s="421" t="s">
        <v>355</v>
      </c>
      <c r="C50" s="2"/>
      <c r="D50" s="2"/>
      <c r="E50" s="2"/>
      <c r="F50" s="2"/>
    </row>
    <row r="51" spans="2:6" ht="15.75">
      <c r="B51" s="422"/>
      <c r="C51" s="2"/>
      <c r="D51" s="2"/>
      <c r="E51" s="2"/>
      <c r="F51" s="2"/>
    </row>
    <row r="52" spans="2:6" ht="15.75">
      <c r="B52" s="421" t="s">
        <v>402</v>
      </c>
      <c r="C52" s="2"/>
      <c r="D52" s="2"/>
      <c r="E52" s="2"/>
      <c r="F52" s="2"/>
    </row>
    <row r="53" spans="2:6" ht="15">
      <c r="B53" s="2"/>
      <c r="C53" s="2"/>
      <c r="D53" s="2"/>
      <c r="E53" s="2"/>
      <c r="F53" s="2"/>
    </row>
    <row r="54" spans="2:6" ht="15">
      <c r="B54" s="2"/>
      <c r="C54" s="2"/>
      <c r="D54" s="2"/>
      <c r="E54" s="2"/>
      <c r="F54" s="2"/>
    </row>
    <row r="55" spans="2:6" ht="15">
      <c r="B55" s="2"/>
      <c r="C55" s="2"/>
      <c r="D55" s="2"/>
      <c r="E55" s="2"/>
      <c r="F55" s="2"/>
    </row>
    <row r="56" spans="2:6" ht="15">
      <c r="B56" s="2"/>
      <c r="C56" s="2"/>
      <c r="D56" s="2"/>
      <c r="E56" s="2"/>
      <c r="F56" s="2"/>
    </row>
    <row r="57" spans="2:6" ht="15">
      <c r="B57" s="2"/>
      <c r="C57" s="2"/>
      <c r="D57" s="2"/>
      <c r="E57" s="2"/>
      <c r="F57" s="2"/>
    </row>
    <row r="58" spans="2:6" ht="15">
      <c r="B58" s="2"/>
      <c r="C58" s="2"/>
      <c r="D58" s="2"/>
      <c r="E58" s="2"/>
      <c r="F58" s="2"/>
    </row>
    <row r="59" spans="2:6" ht="15">
      <c r="B59" s="2"/>
      <c r="C59" s="2"/>
      <c r="D59" s="2"/>
      <c r="E59" s="2"/>
      <c r="F59" s="2"/>
    </row>
    <row r="60" spans="2:6" ht="15">
      <c r="B60" s="2"/>
      <c r="C60" s="2"/>
      <c r="D60" s="2"/>
      <c r="E60" s="2"/>
      <c r="F60" s="2"/>
    </row>
    <row r="61" spans="2:6" ht="16.5" customHeight="1">
      <c r="B61" s="252"/>
      <c r="C61" s="2"/>
      <c r="D61" s="2"/>
      <c r="E61" s="2"/>
      <c r="F61" s="2"/>
    </row>
    <row r="62" spans="2:6" ht="15">
      <c r="B62" s="2"/>
      <c r="C62" s="2"/>
      <c r="D62" s="2"/>
      <c r="E62" s="2"/>
      <c r="F62" s="2"/>
    </row>
    <row r="63" spans="2:6" ht="15.75">
      <c r="B63" s="421"/>
      <c r="C63" s="2"/>
      <c r="D63" s="2"/>
      <c r="E63" s="2"/>
      <c r="F63" s="2"/>
    </row>
    <row r="64" spans="2:6" ht="15.75" customHeight="1">
      <c r="B64" s="422"/>
      <c r="C64" s="2"/>
      <c r="D64" s="2"/>
      <c r="E64" s="2"/>
      <c r="F64" s="2"/>
    </row>
    <row r="65" spans="2:6" ht="15">
      <c r="B65" s="2"/>
      <c r="C65" s="2"/>
      <c r="D65" s="2"/>
      <c r="E65" s="2"/>
      <c r="F65" s="2"/>
    </row>
    <row r="66" spans="2:6" ht="15.75" customHeight="1">
      <c r="B66" s="252"/>
      <c r="C66" s="2"/>
      <c r="D66" s="2"/>
      <c r="E66" s="2"/>
      <c r="F66" s="2"/>
    </row>
    <row r="67" spans="2:6" ht="15">
      <c r="B67" s="2"/>
      <c r="C67" s="2"/>
      <c r="D67" s="2"/>
      <c r="E67" s="2"/>
      <c r="F67" s="2"/>
    </row>
    <row r="68" spans="2:6" ht="15">
      <c r="B68" s="2"/>
      <c r="C68" s="2"/>
      <c r="D68" s="2"/>
      <c r="E68" s="2"/>
      <c r="F68" s="2"/>
    </row>
    <row r="69" spans="2:6" ht="15">
      <c r="B69" s="2"/>
      <c r="C69" s="2"/>
      <c r="D69" s="2"/>
      <c r="E69" s="2"/>
      <c r="F69" s="2"/>
    </row>
    <row r="70" spans="2:6" ht="15">
      <c r="B70" s="2"/>
      <c r="C70" s="2"/>
      <c r="D70" s="2"/>
      <c r="E70" s="2"/>
      <c r="F70" s="2"/>
    </row>
    <row r="71" spans="2:6" ht="15">
      <c r="B71" s="2"/>
      <c r="C71" s="2"/>
      <c r="D71" s="2"/>
      <c r="E71" s="2"/>
      <c r="F71" s="2"/>
    </row>
    <row r="72" spans="2:6" ht="15">
      <c r="B72" s="2"/>
      <c r="C72" s="2"/>
      <c r="D72" s="2"/>
      <c r="E72" s="2"/>
      <c r="F72" s="2"/>
    </row>
    <row r="73" spans="2:6" ht="15">
      <c r="B73" s="2"/>
      <c r="C73" s="2"/>
      <c r="D73" s="2"/>
      <c r="E73" s="2"/>
      <c r="F73" s="2"/>
    </row>
    <row r="74" spans="2:6" ht="15">
      <c r="B74" s="2"/>
      <c r="C74" s="2"/>
      <c r="D74" s="2"/>
      <c r="E74" s="2"/>
      <c r="F74" s="2"/>
    </row>
    <row r="75" spans="2:6" ht="15">
      <c r="B75" s="2"/>
      <c r="C75" s="2"/>
      <c r="D75" s="2"/>
      <c r="E75" s="2"/>
      <c r="F75" s="2"/>
    </row>
    <row r="76" spans="2:6" ht="15">
      <c r="B76" s="2"/>
      <c r="C76" s="2"/>
      <c r="D76" s="2"/>
      <c r="E76" s="2"/>
      <c r="F76" s="2"/>
    </row>
    <row r="77" spans="2:6" ht="15">
      <c r="B77" s="2"/>
      <c r="C77" s="2"/>
      <c r="D77" s="2"/>
      <c r="E77" s="2"/>
      <c r="F77" s="2"/>
    </row>
    <row r="78" spans="2:6" ht="15">
      <c r="B78" s="2"/>
      <c r="C78" s="2"/>
      <c r="D78" s="2"/>
      <c r="E78" s="2"/>
      <c r="F78" s="2"/>
    </row>
    <row r="79" spans="2:6" ht="15">
      <c r="B79" s="2"/>
      <c r="C79" s="2"/>
      <c r="D79" s="2"/>
      <c r="E79" s="2"/>
      <c r="F79" s="2"/>
    </row>
    <row r="80" spans="2:6" ht="15">
      <c r="B80" s="2"/>
      <c r="C80" s="2"/>
      <c r="D80" s="2"/>
      <c r="E80" s="2"/>
      <c r="F80" s="2"/>
    </row>
    <row r="81" spans="2:6" ht="15">
      <c r="B81" s="2"/>
      <c r="C81" s="2"/>
      <c r="D81" s="2"/>
      <c r="E81" s="2"/>
      <c r="F81" s="2"/>
    </row>
    <row r="82" spans="2:6" ht="15">
      <c r="B82" s="2"/>
      <c r="C82" s="2"/>
      <c r="D82" s="2"/>
      <c r="E82" s="2"/>
      <c r="F82" s="2"/>
    </row>
    <row r="83" spans="2:6" ht="15">
      <c r="B83" s="2"/>
      <c r="C83" s="2"/>
      <c r="D83" s="2"/>
      <c r="E83" s="2"/>
      <c r="F83" s="2"/>
    </row>
    <row r="84" spans="2:6" ht="15">
      <c r="B84" s="2"/>
      <c r="C84" s="2"/>
      <c r="D84" s="2"/>
      <c r="E84" s="2"/>
      <c r="F84" s="2"/>
    </row>
    <row r="85" spans="2:6" ht="15">
      <c r="B85" s="2"/>
      <c r="C85" s="2"/>
      <c r="D85" s="2"/>
      <c r="E85" s="2"/>
      <c r="F85" s="2"/>
    </row>
    <row r="86" spans="2:6" ht="15">
      <c r="B86" s="2"/>
      <c r="C86" s="2"/>
      <c r="D86" s="2"/>
      <c r="E86" s="2"/>
      <c r="F86" s="2"/>
    </row>
    <row r="87" spans="2:6" ht="15">
      <c r="B87" s="2"/>
      <c r="C87" s="2"/>
      <c r="D87" s="2"/>
      <c r="E87" s="2"/>
      <c r="F87" s="2"/>
    </row>
    <row r="88" spans="2:6" ht="15">
      <c r="B88" s="2"/>
      <c r="C88" s="2"/>
      <c r="D88" s="2"/>
      <c r="E88" s="2"/>
      <c r="F88" s="2"/>
    </row>
    <row r="89" spans="2:6" ht="15">
      <c r="B89" s="2"/>
      <c r="C89" s="2"/>
      <c r="D89" s="2"/>
      <c r="E89" s="2"/>
      <c r="F89" s="2"/>
    </row>
    <row r="90" spans="2:6" ht="15">
      <c r="B90" s="2"/>
      <c r="C90" s="2"/>
      <c r="D90" s="2"/>
      <c r="E90" s="2"/>
      <c r="F90" s="2"/>
    </row>
    <row r="91" spans="2:6" ht="15">
      <c r="B91" s="2"/>
      <c r="C91" s="32"/>
      <c r="D91" s="2"/>
      <c r="E91" s="2"/>
      <c r="F91" s="2"/>
    </row>
    <row r="92" spans="2:6" ht="15">
      <c r="B92" s="2"/>
      <c r="C92" s="32"/>
      <c r="D92" s="2"/>
      <c r="E92" s="2"/>
      <c r="F92" s="2"/>
    </row>
    <row r="93" spans="2:6" ht="15">
      <c r="B93" s="2"/>
      <c r="C93" s="2"/>
      <c r="D93" s="2"/>
      <c r="E93" s="2"/>
      <c r="F93" s="2"/>
    </row>
    <row r="94" spans="2:6" ht="15">
      <c r="B94" s="2"/>
      <c r="C94" s="32"/>
      <c r="D94" s="2"/>
      <c r="E94" s="2"/>
      <c r="F94" s="2"/>
    </row>
    <row r="95" spans="2:6" ht="15">
      <c r="B95" s="2"/>
      <c r="C95" s="32"/>
      <c r="D95" s="2"/>
      <c r="E95" s="2"/>
      <c r="F95" s="2"/>
    </row>
    <row r="96" spans="2:6" ht="15">
      <c r="B96" s="2"/>
      <c r="C96" s="32"/>
      <c r="D96" s="2"/>
      <c r="E96" s="2"/>
      <c r="F96" s="2"/>
    </row>
    <row r="97" spans="2:6" ht="15">
      <c r="B97" s="2"/>
      <c r="C97" s="32"/>
      <c r="D97" s="2"/>
      <c r="E97" s="2"/>
      <c r="F97" s="2"/>
    </row>
    <row r="98" spans="2:6" ht="15">
      <c r="B98" s="2"/>
      <c r="C98" s="32"/>
      <c r="D98" s="2"/>
      <c r="E98" s="2"/>
      <c r="F98" s="2"/>
    </row>
    <row r="99" spans="2:6" ht="15">
      <c r="B99" s="2"/>
      <c r="C99" s="32"/>
      <c r="D99" s="2"/>
      <c r="E99" s="2"/>
      <c r="F99" s="2"/>
    </row>
    <row r="100" spans="2:6" ht="15">
      <c r="B100" s="2"/>
      <c r="C100" s="2"/>
      <c r="D100" s="2"/>
      <c r="E100" s="2"/>
      <c r="F100" s="2"/>
    </row>
    <row r="101" spans="2:6" ht="15">
      <c r="B101" s="2"/>
      <c r="C101" s="2"/>
      <c r="D101" s="2"/>
      <c r="E101" s="2"/>
      <c r="F101" s="2"/>
    </row>
    <row r="102" spans="2:6" ht="15">
      <c r="B102" s="2"/>
      <c r="C102" s="2"/>
      <c r="D102" s="2"/>
      <c r="E102" s="2"/>
      <c r="F102" s="2"/>
    </row>
    <row r="103" spans="2:6" ht="15">
      <c r="B103" s="2"/>
      <c r="C103" s="2"/>
      <c r="D103" s="2"/>
      <c r="E103" s="2"/>
      <c r="F103" s="2"/>
    </row>
    <row r="104" spans="2:6" ht="15">
      <c r="B104" s="2"/>
      <c r="C104" s="2"/>
      <c r="D104" s="2"/>
      <c r="E104" s="2"/>
      <c r="F104" s="2"/>
    </row>
    <row r="105" spans="2:6" ht="15">
      <c r="B105" s="2"/>
      <c r="C105" s="2"/>
      <c r="D105" s="2"/>
      <c r="E105" s="2"/>
      <c r="F105" s="2"/>
    </row>
    <row r="106" spans="2:6" ht="15">
      <c r="B106" s="2"/>
      <c r="C106" s="2"/>
      <c r="D106" s="2"/>
      <c r="E106" s="2"/>
      <c r="F106" s="2"/>
    </row>
    <row r="107" spans="2:6" ht="15">
      <c r="B107" s="2"/>
      <c r="C107" s="2"/>
      <c r="D107" s="2"/>
      <c r="E107" s="2"/>
      <c r="F107" s="2"/>
    </row>
    <row r="108" spans="2:6" ht="15">
      <c r="B108" s="2"/>
      <c r="C108" s="2"/>
      <c r="D108" s="2"/>
      <c r="E108" s="2"/>
      <c r="F108" s="2"/>
    </row>
    <row r="109" spans="2:6" ht="15">
      <c r="B109" s="2"/>
      <c r="C109" s="2"/>
      <c r="D109" s="2"/>
      <c r="E109" s="2"/>
      <c r="F109" s="2"/>
    </row>
    <row r="110" spans="2:6" ht="15">
      <c r="B110" s="2"/>
      <c r="C110" s="2"/>
      <c r="D110" s="2"/>
      <c r="E110" s="2"/>
      <c r="F110" s="2"/>
    </row>
    <row r="111" spans="2:6" ht="15">
      <c r="B111" s="2"/>
      <c r="C111" s="2"/>
      <c r="D111" s="2"/>
      <c r="E111" s="2"/>
      <c r="F111" s="2"/>
    </row>
    <row r="112" spans="2:6" ht="15">
      <c r="B112" s="2"/>
      <c r="C112" s="2"/>
      <c r="D112" s="2"/>
      <c r="E112" s="2"/>
      <c r="F112" s="2"/>
    </row>
    <row r="113" spans="2:6" ht="15">
      <c r="B113" s="2"/>
      <c r="C113" s="2"/>
      <c r="D113" s="2"/>
      <c r="E113" s="2"/>
      <c r="F113" s="2"/>
    </row>
    <row r="114" spans="2:6" ht="15">
      <c r="B114" s="2"/>
      <c r="C114" s="2"/>
      <c r="D114" s="2"/>
      <c r="E114" s="2"/>
      <c r="F114" s="2"/>
    </row>
    <row r="115" spans="2:6" ht="15">
      <c r="B115" s="2"/>
      <c r="C115" s="2"/>
      <c r="D115" s="2"/>
      <c r="E115" s="2"/>
      <c r="F115" s="2"/>
    </row>
    <row r="116" spans="2:6" ht="15">
      <c r="B116" s="2"/>
      <c r="C116" s="2"/>
      <c r="D116" s="2"/>
      <c r="E116" s="2"/>
      <c r="F116" s="2"/>
    </row>
    <row r="117" spans="2:6" ht="15">
      <c r="B117" s="2"/>
      <c r="C117" s="2"/>
      <c r="D117" s="2"/>
      <c r="E117" s="2"/>
      <c r="F117" s="2"/>
    </row>
    <row r="118" spans="2:6" ht="15">
      <c r="B118" s="2"/>
      <c r="C118" s="2"/>
      <c r="D118" s="2"/>
      <c r="E118" s="2"/>
      <c r="F118" s="2"/>
    </row>
    <row r="119" spans="2:6" ht="15">
      <c r="B119" s="2"/>
      <c r="C119" s="2"/>
      <c r="D119" s="2"/>
      <c r="E119" s="2"/>
      <c r="F119" s="2"/>
    </row>
    <row r="120" spans="2:6" ht="15">
      <c r="B120" s="2"/>
      <c r="C120" s="2"/>
      <c r="D120" s="2"/>
      <c r="E120" s="2"/>
      <c r="F120" s="2"/>
    </row>
    <row r="121" spans="2:6" ht="15">
      <c r="B121" s="2"/>
      <c r="C121" s="2"/>
      <c r="D121" s="2"/>
      <c r="E121" s="2"/>
      <c r="F121" s="2"/>
    </row>
    <row r="122" spans="2:6" ht="15">
      <c r="B122" s="2"/>
      <c r="C122" s="2"/>
      <c r="D122" s="2"/>
      <c r="E122" s="2"/>
      <c r="F122" s="2"/>
    </row>
    <row r="123" spans="2:6" ht="15">
      <c r="B123" s="2"/>
      <c r="C123" s="2"/>
      <c r="D123" s="2"/>
      <c r="E123" s="2"/>
      <c r="F123" s="2"/>
    </row>
    <row r="124" spans="2:6" ht="15">
      <c r="B124" s="2"/>
      <c r="C124" s="2"/>
      <c r="D124" s="2"/>
      <c r="E124" s="2"/>
      <c r="F124" s="2"/>
    </row>
    <row r="125" spans="2:6" ht="15">
      <c r="B125" s="2"/>
      <c r="C125" s="2"/>
      <c r="D125" s="2"/>
      <c r="E125" s="2"/>
      <c r="F125" s="2"/>
    </row>
    <row r="126" spans="2:6" ht="15">
      <c r="B126" s="2"/>
      <c r="C126" s="2"/>
      <c r="D126" s="2"/>
      <c r="E126" s="2"/>
      <c r="F126" s="2"/>
    </row>
    <row r="127" spans="2:6" ht="15">
      <c r="B127" s="2"/>
      <c r="C127" s="2"/>
      <c r="D127" s="2"/>
      <c r="E127" s="2"/>
      <c r="F127" s="2"/>
    </row>
    <row r="128" spans="2:6" ht="15">
      <c r="B128" s="2"/>
      <c r="C128" s="2"/>
      <c r="D128" s="2"/>
      <c r="E128" s="2"/>
      <c r="F128" s="2"/>
    </row>
    <row r="129" spans="2:6" ht="15">
      <c r="B129" s="2"/>
      <c r="C129" s="2"/>
      <c r="D129" s="2"/>
      <c r="E129" s="2"/>
      <c r="F129" s="2"/>
    </row>
    <row r="130" spans="2:6" ht="15">
      <c r="B130" s="2"/>
      <c r="C130" s="2"/>
      <c r="D130" s="2"/>
      <c r="E130" s="2"/>
      <c r="F130" s="2"/>
    </row>
    <row r="131" spans="2:6" ht="15">
      <c r="B131" s="2"/>
      <c r="C131" s="2"/>
      <c r="D131" s="2"/>
      <c r="E131" s="2"/>
      <c r="F131" s="2"/>
    </row>
    <row r="132" spans="2:6" ht="15">
      <c r="B132" s="2"/>
      <c r="C132" s="2"/>
      <c r="D132" s="2"/>
      <c r="E132" s="2"/>
      <c r="F132" s="2"/>
    </row>
    <row r="133" spans="2:6" ht="15">
      <c r="B133" s="2"/>
      <c r="C133" s="2"/>
      <c r="D133" s="2"/>
      <c r="E133" s="2"/>
      <c r="F133" s="2"/>
    </row>
    <row r="134" spans="2:6" ht="15">
      <c r="B134" s="2"/>
      <c r="C134" s="2"/>
      <c r="D134" s="2"/>
      <c r="E134" s="2"/>
      <c r="F134" s="2"/>
    </row>
    <row r="135" spans="2:6" ht="15">
      <c r="B135" s="2"/>
      <c r="C135" s="2"/>
      <c r="D135" s="2"/>
      <c r="E135" s="2"/>
      <c r="F135" s="2"/>
    </row>
    <row r="136" spans="2:6" ht="15">
      <c r="B136" s="2"/>
      <c r="C136" s="2"/>
      <c r="D136" s="2"/>
      <c r="E136" s="2"/>
      <c r="F136" s="2"/>
    </row>
    <row r="137" spans="2:6" ht="15">
      <c r="B137" s="2"/>
      <c r="C137" s="2"/>
      <c r="D137" s="2"/>
      <c r="E137" s="2"/>
      <c r="F137" s="2"/>
    </row>
    <row r="138" spans="2:6" ht="15">
      <c r="B138" s="2"/>
      <c r="C138" s="2"/>
      <c r="D138" s="2"/>
      <c r="E138" s="2"/>
      <c r="F138" s="2"/>
    </row>
    <row r="139" spans="2:6" ht="15">
      <c r="B139" s="2"/>
      <c r="C139" s="2"/>
      <c r="D139" s="2"/>
      <c r="E139" s="2"/>
      <c r="F139" s="2"/>
    </row>
    <row r="140" spans="2:6" ht="15">
      <c r="B140" s="2"/>
      <c r="C140" s="2"/>
      <c r="D140" s="2"/>
      <c r="E140" s="2"/>
      <c r="F140" s="2"/>
    </row>
    <row r="141" spans="2:6" ht="15">
      <c r="B141" s="2"/>
      <c r="C141" s="2"/>
      <c r="D141" s="2"/>
      <c r="E141" s="2"/>
      <c r="F141" s="2"/>
    </row>
    <row r="142" spans="2:6" ht="15">
      <c r="B142" s="2"/>
      <c r="C142" s="2"/>
      <c r="D142" s="2"/>
      <c r="E142" s="2"/>
      <c r="F142" s="2"/>
    </row>
    <row r="143" spans="2:6" ht="15">
      <c r="B143" s="2"/>
      <c r="C143" s="2"/>
      <c r="D143" s="2"/>
      <c r="E143" s="2"/>
      <c r="F143" s="2"/>
    </row>
    <row r="144" spans="2:6" ht="15">
      <c r="B144" s="2"/>
      <c r="C144" s="2"/>
      <c r="D144" s="2"/>
      <c r="E144" s="2"/>
      <c r="F144" s="2"/>
    </row>
    <row r="145" spans="2:6" ht="15">
      <c r="B145" s="2"/>
      <c r="C145" s="2"/>
      <c r="D145" s="2"/>
      <c r="E145" s="2"/>
      <c r="F145" s="2"/>
    </row>
    <row r="146" spans="2:6" ht="15">
      <c r="B146" s="2"/>
      <c r="C146" s="2"/>
      <c r="D146" s="2"/>
      <c r="E146" s="2"/>
      <c r="F146" s="2"/>
    </row>
    <row r="147" spans="2:6" ht="15">
      <c r="B147" s="2"/>
      <c r="C147" s="2"/>
      <c r="D147" s="2"/>
      <c r="E147" s="2"/>
      <c r="F147" s="2"/>
    </row>
    <row r="148" spans="2:6" ht="15">
      <c r="B148" s="2"/>
      <c r="C148" s="2"/>
      <c r="D148" s="2"/>
      <c r="E148" s="2"/>
      <c r="F148" s="2"/>
    </row>
    <row r="149" spans="2:6" ht="15">
      <c r="B149" s="2"/>
      <c r="C149" s="2"/>
      <c r="D149" s="2"/>
      <c r="E149" s="2"/>
      <c r="F149" s="2"/>
    </row>
    <row r="150" spans="2:6" ht="15">
      <c r="B150" s="2"/>
      <c r="C150" s="2"/>
      <c r="D150" s="2"/>
      <c r="E150" s="2"/>
      <c r="F150" s="2"/>
    </row>
    <row r="151" spans="2:6" ht="15">
      <c r="B151" s="2"/>
      <c r="C151" s="2"/>
      <c r="D151" s="2"/>
      <c r="E151" s="2"/>
      <c r="F151" s="2"/>
    </row>
    <row r="152" spans="2:6" ht="15">
      <c r="B152" s="2"/>
      <c r="C152" s="2"/>
      <c r="D152" s="2"/>
      <c r="E152" s="2"/>
      <c r="F152" s="2"/>
    </row>
    <row r="153" spans="2:6" ht="15">
      <c r="B153" s="2"/>
      <c r="C153" s="2"/>
      <c r="D153" s="2"/>
      <c r="E153" s="2"/>
      <c r="F153" s="2"/>
    </row>
    <row r="154" spans="2:6" ht="15">
      <c r="B154" s="2"/>
      <c r="C154" s="2"/>
      <c r="D154" s="2"/>
      <c r="E154" s="2"/>
      <c r="F154" s="2"/>
    </row>
    <row r="155" spans="2:6" ht="15">
      <c r="B155" s="2"/>
      <c r="C155" s="2"/>
      <c r="D155" s="2"/>
      <c r="E155" s="2"/>
      <c r="F155" s="2"/>
    </row>
    <row r="156" spans="2:6" ht="15">
      <c r="B156" s="2"/>
      <c r="C156" s="2"/>
      <c r="D156" s="2"/>
      <c r="E156" s="2"/>
      <c r="F156" s="2"/>
    </row>
    <row r="157" spans="2:6" ht="15">
      <c r="B157" s="2"/>
      <c r="C157" s="2"/>
      <c r="D157" s="2"/>
      <c r="E157" s="2"/>
      <c r="F157" s="2"/>
    </row>
    <row r="158" spans="2:6" ht="15">
      <c r="B158" s="2"/>
      <c r="C158" s="2"/>
      <c r="D158" s="2"/>
      <c r="E158" s="2"/>
      <c r="F158" s="2"/>
    </row>
    <row r="159" spans="2:6" ht="15">
      <c r="B159" s="2"/>
      <c r="C159" s="2"/>
      <c r="D159" s="2"/>
      <c r="E159" s="2"/>
      <c r="F159" s="2"/>
    </row>
    <row r="160" spans="2:6" ht="15">
      <c r="B160" s="2"/>
      <c r="C160" s="2"/>
      <c r="D160" s="2"/>
      <c r="E160" s="2"/>
      <c r="F160" s="2"/>
    </row>
    <row r="161" spans="2:6" ht="15">
      <c r="B161" s="2"/>
      <c r="C161" s="2"/>
      <c r="D161" s="2"/>
      <c r="E161" s="2"/>
      <c r="F161" s="2"/>
    </row>
    <row r="162" spans="2:6" ht="15">
      <c r="B162" s="2"/>
      <c r="C162" s="2"/>
      <c r="D162" s="2"/>
      <c r="E162" s="2"/>
      <c r="F162" s="2"/>
    </row>
    <row r="163" spans="2:6" ht="15">
      <c r="B163" s="2"/>
      <c r="C163" s="2"/>
      <c r="D163" s="2"/>
      <c r="E163" s="2"/>
      <c r="F163" s="2"/>
    </row>
    <row r="164" spans="2:6" ht="15">
      <c r="B164" s="2"/>
      <c r="C164" s="2"/>
      <c r="D164" s="2"/>
      <c r="E164" s="2"/>
      <c r="F164" s="2"/>
    </row>
    <row r="165" spans="2:6" ht="15">
      <c r="B165" s="2"/>
      <c r="C165" s="2"/>
      <c r="D165" s="2"/>
      <c r="E165" s="2"/>
      <c r="F165" s="2"/>
    </row>
    <row r="166" spans="2:6" ht="15">
      <c r="B166" s="2"/>
      <c r="C166" s="2"/>
      <c r="D166" s="2"/>
      <c r="E166" s="2"/>
      <c r="F166" s="2"/>
    </row>
    <row r="167" spans="2:6" ht="15">
      <c r="B167" s="2"/>
      <c r="C167" s="2"/>
      <c r="D167" s="2"/>
      <c r="E167" s="2"/>
      <c r="F167" s="2"/>
    </row>
    <row r="168" spans="2:6" ht="15">
      <c r="B168" s="2"/>
      <c r="C168" s="2"/>
      <c r="D168" s="2"/>
      <c r="E168" s="2"/>
      <c r="F168" s="2"/>
    </row>
    <row r="169" spans="2:6" ht="15">
      <c r="B169" s="2"/>
      <c r="C169" s="2"/>
      <c r="D169" s="2"/>
      <c r="E169" s="2"/>
      <c r="F169" s="2"/>
    </row>
    <row r="170" spans="2:6" ht="15">
      <c r="B170" s="2"/>
      <c r="C170" s="2"/>
      <c r="D170" s="2"/>
      <c r="E170" s="2"/>
      <c r="F170" s="2"/>
    </row>
    <row r="171" spans="2:6" ht="15">
      <c r="B171" s="2"/>
      <c r="C171" s="2"/>
      <c r="D171" s="2"/>
      <c r="E171" s="2"/>
      <c r="F171" s="2"/>
    </row>
    <row r="172" spans="2:6" ht="15">
      <c r="B172" s="2"/>
      <c r="C172" s="2"/>
      <c r="D172" s="2"/>
      <c r="E172" s="2"/>
      <c r="F172" s="2"/>
    </row>
    <row r="173" spans="2:6" ht="15">
      <c r="B173" s="2"/>
      <c r="C173" s="2"/>
      <c r="D173" s="2"/>
      <c r="E173" s="2"/>
      <c r="F173" s="2"/>
    </row>
    <row r="174" spans="2:6" ht="15">
      <c r="B174" s="2"/>
      <c r="C174" s="2"/>
      <c r="D174" s="2"/>
      <c r="E174" s="2"/>
      <c r="F174" s="2"/>
    </row>
    <row r="175" spans="2:6" ht="15">
      <c r="B175" s="2"/>
      <c r="C175" s="2"/>
      <c r="D175" s="2"/>
      <c r="E175" s="2"/>
      <c r="F175" s="2"/>
    </row>
    <row r="176" spans="2:6" ht="15">
      <c r="B176" s="2"/>
      <c r="C176" s="2"/>
      <c r="D176" s="2"/>
      <c r="E176" s="2"/>
      <c r="F176" s="2"/>
    </row>
    <row r="177" spans="2:6" ht="15">
      <c r="B177" s="2"/>
      <c r="C177" s="2"/>
      <c r="D177" s="2"/>
      <c r="E177" s="2"/>
      <c r="F177" s="2"/>
    </row>
    <row r="178" spans="2:6" ht="15">
      <c r="B178" s="2"/>
      <c r="C178" s="2"/>
      <c r="D178" s="2"/>
      <c r="E178" s="2"/>
      <c r="F178" s="2"/>
    </row>
    <row r="179" spans="2:6" ht="15">
      <c r="B179" s="2"/>
      <c r="C179" s="2"/>
      <c r="D179" s="2"/>
      <c r="E179" s="2"/>
      <c r="F179" s="2"/>
    </row>
    <row r="180" spans="2:6" ht="15">
      <c r="B180" s="2"/>
      <c r="C180" s="2"/>
      <c r="D180" s="2"/>
      <c r="E180" s="2"/>
      <c r="F180" s="2"/>
    </row>
    <row r="181" spans="2:6" ht="15">
      <c r="B181" s="2"/>
      <c r="C181" s="2"/>
      <c r="D181" s="2"/>
      <c r="E181" s="2"/>
      <c r="F181" s="2"/>
    </row>
    <row r="182" spans="2:6" ht="15">
      <c r="B182" s="2"/>
      <c r="C182" s="2"/>
      <c r="D182" s="2"/>
      <c r="E182" s="2"/>
      <c r="F182" s="2"/>
    </row>
    <row r="183" spans="2:6" ht="15">
      <c r="B183" s="2"/>
      <c r="C183" s="2"/>
      <c r="D183" s="2"/>
      <c r="E183" s="2"/>
      <c r="F183" s="2"/>
    </row>
    <row r="184" spans="2:6" ht="15">
      <c r="B184" s="2"/>
      <c r="C184" s="2"/>
      <c r="D184" s="2"/>
      <c r="E184" s="2"/>
      <c r="F184" s="2"/>
    </row>
    <row r="185" spans="2:6" ht="15">
      <c r="B185" s="2"/>
      <c r="C185" s="2"/>
      <c r="D185" s="2"/>
      <c r="E185" s="2"/>
      <c r="F185" s="2"/>
    </row>
    <row r="186" spans="2:6" ht="15">
      <c r="B186" s="2"/>
      <c r="C186" s="2"/>
      <c r="D186" s="2"/>
      <c r="E186" s="2"/>
      <c r="F186" s="2"/>
    </row>
    <row r="187" spans="2:6" ht="15">
      <c r="B187" s="2"/>
      <c r="C187" s="2"/>
      <c r="D187" s="2"/>
      <c r="E187" s="2"/>
      <c r="F187" s="2"/>
    </row>
    <row r="188" spans="2:6" ht="15">
      <c r="B188" s="2"/>
      <c r="C188" s="2"/>
      <c r="D188" s="2"/>
      <c r="E188" s="2"/>
      <c r="F188" s="2"/>
    </row>
    <row r="189" spans="2:6" ht="15">
      <c r="B189" s="2"/>
      <c r="C189" s="2"/>
      <c r="D189" s="2"/>
      <c r="E189" s="2"/>
      <c r="F189" s="2"/>
    </row>
    <row r="190" spans="2:6" ht="15">
      <c r="B190" s="2"/>
      <c r="C190" s="2"/>
      <c r="D190" s="2"/>
      <c r="E190" s="2"/>
      <c r="F190" s="2"/>
    </row>
    <row r="191" spans="2:6" ht="15">
      <c r="B191" s="2"/>
      <c r="C191" s="2"/>
      <c r="D191" s="2"/>
      <c r="E191" s="2"/>
      <c r="F191" s="2"/>
    </row>
    <row r="192" spans="2:6" ht="15">
      <c r="B192" s="2"/>
      <c r="C192" s="2"/>
      <c r="D192" s="2"/>
      <c r="E192" s="2"/>
      <c r="F192" s="2"/>
    </row>
    <row r="193" spans="2:6" ht="15">
      <c r="B193" s="2"/>
      <c r="C193" s="2"/>
      <c r="D193" s="2"/>
      <c r="E193" s="2"/>
      <c r="F193" s="2"/>
    </row>
    <row r="194" spans="2:6" ht="15">
      <c r="B194" s="2"/>
      <c r="C194" s="2"/>
      <c r="D194" s="2"/>
      <c r="E194" s="2"/>
      <c r="F194" s="2"/>
    </row>
    <row r="195" spans="2:6" ht="15">
      <c r="B195" s="2"/>
      <c r="C195" s="2"/>
      <c r="D195" s="2"/>
      <c r="E195" s="2"/>
      <c r="F195" s="2"/>
    </row>
    <row r="196" spans="2:6" ht="15">
      <c r="B196" s="2"/>
      <c r="C196" s="2"/>
      <c r="D196" s="2"/>
      <c r="E196" s="2"/>
      <c r="F196" s="2"/>
    </row>
    <row r="197" spans="2:6" ht="15">
      <c r="B197" s="2"/>
      <c r="C197" s="2"/>
      <c r="D197" s="2"/>
      <c r="E197" s="2"/>
      <c r="F197" s="2"/>
    </row>
    <row r="198" spans="2:6" ht="15">
      <c r="B198" s="2"/>
      <c r="C198" s="2"/>
      <c r="D198" s="2"/>
      <c r="E198" s="2"/>
      <c r="F198" s="2"/>
    </row>
    <row r="199" spans="2:6" ht="15">
      <c r="B199" s="2"/>
      <c r="C199" s="2"/>
      <c r="D199" s="2"/>
      <c r="E199" s="2"/>
      <c r="F199" s="2"/>
    </row>
    <row r="200" spans="2:6" ht="15">
      <c r="B200" s="2"/>
      <c r="C200" s="2"/>
      <c r="D200" s="2"/>
      <c r="E200" s="2"/>
      <c r="F200" s="2"/>
    </row>
    <row r="201" spans="2:6" ht="15">
      <c r="B201" s="2"/>
      <c r="C201" s="2"/>
      <c r="D201" s="2"/>
      <c r="E201" s="2"/>
      <c r="F201" s="2"/>
    </row>
    <row r="202" spans="2:6" ht="15">
      <c r="B202" s="2"/>
      <c r="C202" s="2"/>
      <c r="D202" s="2"/>
      <c r="E202" s="2"/>
      <c r="F202" s="2"/>
    </row>
    <row r="203" spans="2:6" ht="15">
      <c r="B203" s="2"/>
      <c r="C203" s="2"/>
      <c r="D203" s="2"/>
      <c r="E203" s="2"/>
      <c r="F203" s="2"/>
    </row>
    <row r="204" spans="2:6" ht="15">
      <c r="B204" s="2"/>
      <c r="C204" s="2"/>
      <c r="D204" s="2"/>
      <c r="E204" s="2"/>
      <c r="F204" s="2"/>
    </row>
    <row r="205" spans="2:6" ht="15">
      <c r="B205" s="2"/>
      <c r="C205" s="2"/>
      <c r="D205" s="2"/>
      <c r="E205" s="2"/>
      <c r="F205" s="2"/>
    </row>
    <row r="206" spans="2:6" ht="15">
      <c r="B206" s="2"/>
      <c r="C206" s="2"/>
      <c r="D206" s="2"/>
      <c r="E206" s="2"/>
      <c r="F206" s="2"/>
    </row>
    <row r="207" spans="2:6" ht="15">
      <c r="B207" s="2"/>
      <c r="C207" s="2"/>
      <c r="D207" s="2"/>
      <c r="E207" s="2"/>
      <c r="F207" s="2"/>
    </row>
    <row r="208" spans="2:6" ht="15">
      <c r="B208" s="2"/>
      <c r="C208" s="2"/>
      <c r="D208" s="2"/>
      <c r="E208" s="2"/>
      <c r="F208" s="2"/>
    </row>
    <row r="209" spans="2:6" ht="15">
      <c r="B209" s="2"/>
      <c r="C209" s="2"/>
      <c r="D209" s="2"/>
      <c r="E209" s="2"/>
      <c r="F209" s="2"/>
    </row>
    <row r="210" spans="2:6" ht="15">
      <c r="B210" s="2"/>
      <c r="C210" s="2"/>
      <c r="D210" s="2"/>
      <c r="E210" s="2"/>
      <c r="F210" s="2"/>
    </row>
    <row r="211" spans="2:6" ht="15">
      <c r="B211" s="2"/>
      <c r="C211" s="2"/>
      <c r="D211" s="2"/>
      <c r="E211" s="2"/>
      <c r="F211" s="2"/>
    </row>
    <row r="212" spans="2:6" ht="15">
      <c r="B212" s="2"/>
      <c r="C212" s="2"/>
      <c r="D212" s="2"/>
      <c r="E212" s="2"/>
      <c r="F212" s="2"/>
    </row>
    <row r="213" spans="2:6" ht="15">
      <c r="B213" s="2"/>
      <c r="C213" s="2"/>
      <c r="D213" s="2"/>
      <c r="E213" s="2"/>
      <c r="F213" s="2"/>
    </row>
    <row r="214" spans="2:6" ht="15">
      <c r="B214" s="2"/>
      <c r="C214" s="2"/>
      <c r="D214" s="2"/>
      <c r="E214" s="2"/>
      <c r="F214" s="2"/>
    </row>
    <row r="215" spans="2:6" ht="15">
      <c r="B215" s="2"/>
      <c r="C215" s="2"/>
      <c r="D215" s="2"/>
      <c r="E215" s="2"/>
      <c r="F215" s="2"/>
    </row>
    <row r="216" spans="2:6" ht="15">
      <c r="B216" s="2"/>
      <c r="C216" s="2"/>
      <c r="D216" s="2"/>
      <c r="E216" s="2"/>
      <c r="F216" s="2"/>
    </row>
    <row r="217" spans="2:6" ht="15">
      <c r="B217" s="2"/>
      <c r="C217" s="2"/>
      <c r="D217" s="2"/>
      <c r="E217" s="2"/>
      <c r="F217" s="2"/>
    </row>
    <row r="218" spans="2:6" ht="15">
      <c r="B218" s="2"/>
      <c r="C218" s="2"/>
      <c r="D218" s="2"/>
      <c r="E218" s="2"/>
      <c r="F218" s="2"/>
    </row>
    <row r="219" spans="2:6" ht="15">
      <c r="B219" s="2"/>
      <c r="C219" s="2"/>
      <c r="D219" s="2"/>
      <c r="E219" s="2"/>
      <c r="F219" s="2"/>
    </row>
  </sheetData>
  <mergeCells count="4">
    <mergeCell ref="B37:E37"/>
    <mergeCell ref="B1:E1"/>
    <mergeCell ref="B2:E2"/>
    <mergeCell ref="B4:E4"/>
  </mergeCells>
  <printOptions/>
  <pageMargins left="0.75" right="0.75" top="1" bottom="0" header="0" footer="0"/>
  <pageSetup fitToHeight="0" horizontalDpi="600" verticalDpi="600" orientation="portrait" scale="88" r:id="rId1"/>
  <colBreaks count="1" manualBreakCount="1">
    <brk id="5" max="65535" man="1"/>
  </colBreaks>
</worksheet>
</file>

<file path=xl/worksheets/sheet10.xml><?xml version="1.0" encoding="utf-8"?>
<worksheet xmlns="http://schemas.openxmlformats.org/spreadsheetml/2006/main" xmlns:r="http://schemas.openxmlformats.org/officeDocument/2006/relationships">
  <sheetPr codeName="Sheet8" transitionEvaluation="1">
    <pageSetUpPr fitToPage="1"/>
  </sheetPr>
  <dimension ref="A1:BI540"/>
  <sheetViews>
    <sheetView showGridLines="0" defaultGridColor="0" zoomScale="87" zoomScaleNormal="87" colorId="9" workbookViewId="0" topLeftCell="A1">
      <selection activeCell="A1" sqref="A1:J1"/>
    </sheetView>
  </sheetViews>
  <sheetFormatPr defaultColWidth="9.77734375" defaultRowHeight="15"/>
  <cols>
    <col min="1" max="1" width="6.77734375" style="0" customWidth="1"/>
    <col min="3" max="3" width="14.4453125" style="0" customWidth="1"/>
    <col min="4" max="4" width="3.77734375" style="0" customWidth="1"/>
    <col min="5" max="5" width="14.4453125" style="0" customWidth="1"/>
    <col min="6" max="6" width="3.77734375" style="0" customWidth="1"/>
    <col min="7" max="7" width="14.4453125" style="0" customWidth="1"/>
    <col min="8" max="8" width="3.77734375" style="0" customWidth="1"/>
    <col min="9" max="9" width="14.4453125" style="0" customWidth="1"/>
    <col min="10" max="10" width="3.77734375" style="0" customWidth="1"/>
  </cols>
  <sheetData>
    <row r="1" spans="1:61" ht="15.75">
      <c r="A1" s="633" t="s">
        <v>0</v>
      </c>
      <c r="B1" s="634"/>
      <c r="C1" s="634"/>
      <c r="D1" s="634"/>
      <c r="E1" s="634"/>
      <c r="F1" s="634"/>
      <c r="G1" s="634"/>
      <c r="H1" s="634"/>
      <c r="I1" s="634"/>
      <c r="J1" s="635"/>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row>
    <row r="2" spans="1:61" ht="15.75">
      <c r="A2" s="633" t="str">
        <f>OBLIGATION!B2</f>
        <v>National Institute on Drug Abuse</v>
      </c>
      <c r="B2" s="634"/>
      <c r="C2" s="634"/>
      <c r="D2" s="634"/>
      <c r="E2" s="634"/>
      <c r="F2" s="634"/>
      <c r="G2" s="634"/>
      <c r="H2" s="634"/>
      <c r="I2" s="634"/>
      <c r="J2" s="635"/>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row>
    <row r="3" spans="11:61" ht="15">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row>
    <row r="4" spans="1:61" ht="18" customHeight="1" thickBot="1">
      <c r="A4" s="680" t="s">
        <v>400</v>
      </c>
      <c r="B4" s="681"/>
      <c r="C4" s="681"/>
      <c r="D4" s="681"/>
      <c r="E4" s="681"/>
      <c r="F4" s="681"/>
      <c r="G4" s="681"/>
      <c r="H4" s="681"/>
      <c r="I4" s="681"/>
      <c r="J4" s="68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row>
    <row r="5" spans="1:61" ht="16.5" customHeight="1">
      <c r="A5" s="34" t="s">
        <v>226</v>
      </c>
      <c r="B5" s="73"/>
      <c r="C5" s="34" t="s">
        <v>227</v>
      </c>
      <c r="D5" s="73"/>
      <c r="E5" s="34" t="s">
        <v>228</v>
      </c>
      <c r="F5" s="73"/>
      <c r="G5" s="34" t="s">
        <v>229</v>
      </c>
      <c r="H5" s="73"/>
      <c r="I5" s="36"/>
      <c r="J5" s="6"/>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row>
    <row r="6" spans="1:61" ht="16.5" customHeight="1" thickBot="1">
      <c r="A6" s="74" t="s">
        <v>230</v>
      </c>
      <c r="B6" s="75"/>
      <c r="C6" s="74" t="s">
        <v>231</v>
      </c>
      <c r="D6" s="75"/>
      <c r="E6" s="74" t="s">
        <v>232</v>
      </c>
      <c r="F6" s="75"/>
      <c r="G6" s="74" t="s">
        <v>232</v>
      </c>
      <c r="H6" s="75"/>
      <c r="I6" s="41" t="s">
        <v>5</v>
      </c>
      <c r="J6" s="76" t="s">
        <v>234</v>
      </c>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row>
    <row r="7" spans="1:61" ht="15">
      <c r="A7" s="164"/>
      <c r="B7" s="12"/>
      <c r="C7" s="51"/>
      <c r="D7" s="22"/>
      <c r="E7" s="51"/>
      <c r="F7" s="22"/>
      <c r="G7" s="51"/>
      <c r="H7" s="22"/>
      <c r="I7" s="51"/>
      <c r="J7" s="23"/>
      <c r="K7" s="2"/>
      <c r="L7" s="25"/>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row>
    <row r="8" spans="1:61" ht="15.75" thickBot="1">
      <c r="A8" s="275">
        <v>1996</v>
      </c>
      <c r="B8" s="12"/>
      <c r="C8" s="116">
        <v>289738000</v>
      </c>
      <c r="D8" s="596" t="s">
        <v>436</v>
      </c>
      <c r="E8" s="116">
        <v>458441000</v>
      </c>
      <c r="F8" s="14"/>
      <c r="G8" s="116">
        <v>294705000</v>
      </c>
      <c r="H8" s="596" t="s">
        <v>436</v>
      </c>
      <c r="I8" s="116">
        <v>458441000</v>
      </c>
      <c r="J8" s="23"/>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row>
    <row r="9" spans="1:61" ht="15" customHeight="1">
      <c r="A9" s="185"/>
      <c r="B9" s="12"/>
      <c r="C9" s="51"/>
      <c r="D9" s="22"/>
      <c r="E9" s="51"/>
      <c r="F9" s="22"/>
      <c r="G9" s="51"/>
      <c r="H9" s="22"/>
      <c r="I9" s="51"/>
      <c r="J9" s="23"/>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row>
    <row r="10" spans="1:61" ht="15">
      <c r="A10" s="165" t="s">
        <v>233</v>
      </c>
      <c r="B10" s="12"/>
      <c r="C10" s="51"/>
      <c r="D10" s="22"/>
      <c r="E10" s="51"/>
      <c r="F10" s="22"/>
      <c r="G10" s="51"/>
      <c r="H10" s="22"/>
      <c r="I10" s="349">
        <v>329000</v>
      </c>
      <c r="J10" s="23"/>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row>
    <row r="11" spans="1:61" ht="15">
      <c r="A11" s="274"/>
      <c r="B11" s="12"/>
      <c r="C11" s="51"/>
      <c r="D11" s="22"/>
      <c r="E11" s="51"/>
      <c r="F11" s="22"/>
      <c r="G11" s="51"/>
      <c r="H11" s="22"/>
      <c r="I11" s="51"/>
      <c r="J11" s="23"/>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row>
    <row r="12" spans="1:61" ht="15.75" thickBot="1">
      <c r="A12" s="165">
        <v>1997</v>
      </c>
      <c r="B12" s="166"/>
      <c r="C12" s="51">
        <v>312014000</v>
      </c>
      <c r="D12" s="596" t="s">
        <v>436</v>
      </c>
      <c r="E12" s="51">
        <v>487341000</v>
      </c>
      <c r="F12" s="22"/>
      <c r="G12" s="51">
        <v>317936000</v>
      </c>
      <c r="H12" s="596" t="s">
        <v>436</v>
      </c>
      <c r="I12" s="51">
        <v>489375000</v>
      </c>
      <c r="J12" s="596" t="s">
        <v>437</v>
      </c>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row>
    <row r="13" spans="1:61" ht="15">
      <c r="A13" s="185"/>
      <c r="B13" s="12"/>
      <c r="C13" s="51"/>
      <c r="D13" s="22"/>
      <c r="E13" s="51"/>
      <c r="F13" s="22"/>
      <c r="G13" s="51"/>
      <c r="H13" s="22"/>
      <c r="I13" s="51"/>
      <c r="J13" s="78"/>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row>
    <row r="14" spans="1:61" ht="15">
      <c r="A14" s="165">
        <v>1998</v>
      </c>
      <c r="B14" s="49"/>
      <c r="C14" s="51">
        <v>358475000</v>
      </c>
      <c r="D14" s="22"/>
      <c r="E14" s="51">
        <v>525641000</v>
      </c>
      <c r="F14" s="22"/>
      <c r="G14" s="51">
        <v>531751000</v>
      </c>
      <c r="H14" s="22"/>
      <c r="I14" s="51">
        <v>527175000</v>
      </c>
      <c r="J14" s="78"/>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row>
    <row r="15" spans="1:61" ht="15">
      <c r="A15" s="185"/>
      <c r="B15" s="12"/>
      <c r="C15" s="51"/>
      <c r="D15" s="22"/>
      <c r="E15" s="51"/>
      <c r="F15" s="22"/>
      <c r="G15" s="51"/>
      <c r="H15" s="22"/>
      <c r="I15" s="51"/>
      <c r="J15" s="16"/>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row>
    <row r="16" spans="1:61" ht="15.75" thickBot="1">
      <c r="A16" s="165">
        <v>1999</v>
      </c>
      <c r="B16" s="12"/>
      <c r="C16" s="51">
        <v>393934000</v>
      </c>
      <c r="D16" s="596" t="s">
        <v>438</v>
      </c>
      <c r="E16" s="51">
        <v>527426000</v>
      </c>
      <c r="F16" s="22"/>
      <c r="G16" s="51">
        <v>603274000</v>
      </c>
      <c r="H16" s="22"/>
      <c r="I16" s="51">
        <v>603274000</v>
      </c>
      <c r="J16" s="23"/>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row>
    <row r="17" spans="1:61" ht="15">
      <c r="A17" s="185"/>
      <c r="B17" s="12"/>
      <c r="C17" s="51"/>
      <c r="D17" s="22"/>
      <c r="E17" s="51"/>
      <c r="F17" s="22"/>
      <c r="G17" s="51"/>
      <c r="H17" s="22"/>
      <c r="I17" s="51"/>
      <c r="J17" s="78"/>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row>
    <row r="18" spans="1:61" ht="15">
      <c r="A18" s="165" t="s">
        <v>233</v>
      </c>
      <c r="B18" s="49"/>
      <c r="C18" s="51"/>
      <c r="D18" s="22"/>
      <c r="E18" s="51"/>
      <c r="F18" s="22"/>
      <c r="G18" s="51"/>
      <c r="H18" s="22"/>
      <c r="I18" s="51">
        <v>-400000</v>
      </c>
      <c r="J18" s="78"/>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row>
    <row r="19" spans="1:61" ht="15">
      <c r="A19" s="274"/>
      <c r="B19" s="12"/>
      <c r="C19" s="51"/>
      <c r="D19" s="22"/>
      <c r="E19" s="51"/>
      <c r="F19" s="22"/>
      <c r="G19" s="51"/>
      <c r="H19" s="22"/>
      <c r="I19" s="51"/>
      <c r="J19" s="23"/>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row>
    <row r="20" spans="1:61" ht="15.75" thickBot="1">
      <c r="A20" s="165">
        <v>2000</v>
      </c>
      <c r="B20" s="166"/>
      <c r="C20" s="51">
        <v>429246000</v>
      </c>
      <c r="D20" s="596" t="s">
        <v>436</v>
      </c>
      <c r="E20" s="51">
        <v>656551000</v>
      </c>
      <c r="F20" s="22"/>
      <c r="G20" s="51">
        <v>682536000</v>
      </c>
      <c r="H20" s="22"/>
      <c r="I20" s="51">
        <v>689448000</v>
      </c>
      <c r="J20" s="23"/>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row>
    <row r="21" spans="1:61" ht="15">
      <c r="A21" s="185"/>
      <c r="B21" s="166"/>
      <c r="C21" s="51"/>
      <c r="D21" s="22"/>
      <c r="E21" s="51"/>
      <c r="F21" s="22"/>
      <c r="G21" s="51"/>
      <c r="H21" s="22"/>
      <c r="I21" s="51"/>
      <c r="J21" s="23"/>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row>
    <row r="22" spans="1:61" ht="15">
      <c r="A22" s="165" t="s">
        <v>233</v>
      </c>
      <c r="B22" s="166"/>
      <c r="C22" s="51"/>
      <c r="D22" s="22"/>
      <c r="E22" s="51"/>
      <c r="F22" s="22"/>
      <c r="G22" s="51"/>
      <c r="H22" s="22"/>
      <c r="I22" s="349">
        <v>3667000</v>
      </c>
      <c r="J22" s="23"/>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row>
    <row r="23" spans="1:61" ht="15">
      <c r="A23" s="185"/>
      <c r="B23" s="166"/>
      <c r="C23" s="51"/>
      <c r="D23" s="22"/>
      <c r="E23" s="51"/>
      <c r="F23" s="22"/>
      <c r="G23" s="51"/>
      <c r="H23" s="22"/>
      <c r="I23" s="51"/>
      <c r="J23" s="23"/>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row>
    <row r="24" spans="1:61" ht="15.75" thickBot="1">
      <c r="A24" s="165">
        <v>2001</v>
      </c>
      <c r="B24" s="166"/>
      <c r="C24" s="51">
        <v>496294000</v>
      </c>
      <c r="D24" s="596" t="s">
        <v>436</v>
      </c>
      <c r="E24" s="51">
        <v>788201000</v>
      </c>
      <c r="F24" s="22"/>
      <c r="G24" s="51">
        <v>789038000</v>
      </c>
      <c r="H24" s="22"/>
      <c r="I24" s="51">
        <v>781327000</v>
      </c>
      <c r="J24" s="23"/>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row>
    <row r="25" spans="1:61" ht="15">
      <c r="A25" s="185"/>
      <c r="B25" s="12"/>
      <c r="C25" s="51"/>
      <c r="D25" s="22"/>
      <c r="E25" s="51"/>
      <c r="F25" s="23"/>
      <c r="G25" s="51"/>
      <c r="H25" s="12"/>
      <c r="I25" s="51"/>
      <c r="J25" s="1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row>
    <row r="26" spans="1:61" ht="15" customHeight="1">
      <c r="A26" s="275" t="s">
        <v>233</v>
      </c>
      <c r="B26" s="12"/>
      <c r="C26" s="51"/>
      <c r="D26" s="395"/>
      <c r="E26" s="51"/>
      <c r="F26" s="23"/>
      <c r="G26" s="51"/>
      <c r="H26" s="12"/>
      <c r="I26" s="349">
        <v>331000</v>
      </c>
      <c r="J26" s="1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row>
    <row r="27" spans="1:61" ht="15">
      <c r="A27" s="185"/>
      <c r="B27" s="12"/>
      <c r="C27" s="51"/>
      <c r="D27" s="22"/>
      <c r="E27" s="51"/>
      <c r="F27" s="23"/>
      <c r="G27" s="51"/>
      <c r="H27" s="12"/>
      <c r="I27" s="51"/>
      <c r="J27" s="1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row>
    <row r="28" spans="1:61" ht="15">
      <c r="A28" s="165">
        <v>2002</v>
      </c>
      <c r="B28" s="12"/>
      <c r="C28" s="51">
        <v>907369000</v>
      </c>
      <c r="D28" s="22"/>
      <c r="E28" s="51">
        <v>900389000</v>
      </c>
      <c r="F28" s="23"/>
      <c r="G28" s="51">
        <v>902000000</v>
      </c>
      <c r="H28" s="12"/>
      <c r="I28" s="51">
        <v>888105000</v>
      </c>
      <c r="J28" s="1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row>
    <row r="29" spans="1:61" ht="15">
      <c r="A29" s="185"/>
      <c r="B29" s="12"/>
      <c r="C29" s="51"/>
      <c r="D29" s="22"/>
      <c r="E29" s="51"/>
      <c r="F29" s="23"/>
      <c r="G29" s="51"/>
      <c r="H29" s="12"/>
      <c r="I29" s="51"/>
      <c r="J29" s="1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row>
    <row r="30" spans="1:61" ht="15">
      <c r="A30" s="185" t="s">
        <v>233</v>
      </c>
      <c r="B30" s="12"/>
      <c r="C30" s="51"/>
      <c r="D30" s="22"/>
      <c r="E30" s="51"/>
      <c r="F30" s="23"/>
      <c r="G30" s="20"/>
      <c r="H30" s="12"/>
      <c r="I30" s="349">
        <v>372000</v>
      </c>
      <c r="J30" s="1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row>
    <row r="31" spans="1:61" ht="15">
      <c r="A31" s="185"/>
      <c r="B31" s="12"/>
      <c r="C31" s="51"/>
      <c r="D31" s="22"/>
      <c r="E31" s="51"/>
      <c r="F31" s="23"/>
      <c r="G31" s="20"/>
      <c r="H31" s="12"/>
      <c r="I31" s="51"/>
      <c r="J31" s="1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row>
    <row r="32" spans="1:61" ht="15">
      <c r="A32" s="165">
        <v>2003</v>
      </c>
      <c r="B32" s="12"/>
      <c r="C32" s="51">
        <v>960582000</v>
      </c>
      <c r="D32" s="22"/>
      <c r="E32" s="51">
        <v>968013000</v>
      </c>
      <c r="F32" s="23"/>
      <c r="G32" s="440">
        <v>968013000</v>
      </c>
      <c r="H32" s="12"/>
      <c r="I32" s="51">
        <v>968013000</v>
      </c>
      <c r="J32" s="1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row>
    <row r="33" spans="1:61" ht="15">
      <c r="A33" s="165"/>
      <c r="B33" s="12"/>
      <c r="C33" s="51"/>
      <c r="D33" s="22"/>
      <c r="E33" s="51"/>
      <c r="F33" s="23"/>
      <c r="G33" s="20"/>
      <c r="H33" s="12"/>
      <c r="I33" s="51"/>
      <c r="J33" s="1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row>
    <row r="34" spans="1:61" ht="15">
      <c r="A34" s="185" t="s">
        <v>233</v>
      </c>
      <c r="B34" s="12"/>
      <c r="C34" s="51"/>
      <c r="D34" s="22"/>
      <c r="E34" s="51"/>
      <c r="F34" s="23"/>
      <c r="G34" s="20"/>
      <c r="H34" s="12"/>
      <c r="I34" s="349">
        <v>6292000</v>
      </c>
      <c r="J34" s="1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row>
    <row r="35" spans="1:61" ht="15">
      <c r="A35" s="185"/>
      <c r="B35" s="12"/>
      <c r="C35" s="51"/>
      <c r="D35" s="22"/>
      <c r="E35" s="51"/>
      <c r="F35" s="23"/>
      <c r="G35" s="20"/>
      <c r="H35" s="12"/>
      <c r="I35" s="20"/>
      <c r="J35" s="1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row>
    <row r="36" spans="1:61" ht="15">
      <c r="A36" s="165">
        <v>2004</v>
      </c>
      <c r="B36" s="12"/>
      <c r="C36" s="51">
        <v>995614000</v>
      </c>
      <c r="D36" s="22"/>
      <c r="E36" s="51">
        <v>995614000</v>
      </c>
      <c r="F36" s="23"/>
      <c r="G36" s="440">
        <v>997614000</v>
      </c>
      <c r="H36" s="12"/>
      <c r="I36" s="51">
        <v>997414000</v>
      </c>
      <c r="J36" s="1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row>
    <row r="37" spans="1:61" ht="15">
      <c r="A37" s="165"/>
      <c r="B37" s="12"/>
      <c r="C37" s="51"/>
      <c r="D37" s="22"/>
      <c r="E37" s="51"/>
      <c r="F37" s="23"/>
      <c r="G37" s="440"/>
      <c r="H37" s="12"/>
      <c r="I37" s="51"/>
      <c r="J37" s="1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row>
    <row r="38" spans="1:61" ht="15">
      <c r="A38" s="165" t="s">
        <v>233</v>
      </c>
      <c r="B38" s="12"/>
      <c r="C38" s="51"/>
      <c r="D38" s="22"/>
      <c r="E38" s="51"/>
      <c r="F38" s="23"/>
      <c r="G38" s="440"/>
      <c r="H38" s="12"/>
      <c r="I38" s="51">
        <v>-6461000</v>
      </c>
      <c r="J38" s="1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row>
    <row r="39" spans="1:61" ht="15">
      <c r="A39" s="165"/>
      <c r="B39" s="12"/>
      <c r="C39" s="51"/>
      <c r="D39" s="22"/>
      <c r="E39" s="51"/>
      <c r="F39" s="23"/>
      <c r="G39" s="20"/>
      <c r="H39" s="12"/>
      <c r="I39" s="20"/>
      <c r="J39" s="1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row>
    <row r="40" spans="1:61" ht="15.75" thickBot="1">
      <c r="A40" s="184">
        <v>2005</v>
      </c>
      <c r="B40" s="43"/>
      <c r="C40" s="55">
        <v>1019060000</v>
      </c>
      <c r="D40" s="18"/>
      <c r="E40" s="55"/>
      <c r="F40" s="19"/>
      <c r="G40" s="17"/>
      <c r="H40" s="43"/>
      <c r="I40" s="17"/>
      <c r="J40" s="43"/>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row>
    <row r="41" spans="1:61" ht="15">
      <c r="A41" s="1" t="s">
        <v>20</v>
      </c>
      <c r="B41" s="2"/>
      <c r="C41" s="22"/>
      <c r="D41" s="22"/>
      <c r="E41" s="22"/>
      <c r="F41" s="22"/>
      <c r="G41" s="22"/>
      <c r="H41" s="22"/>
      <c r="I41" s="22"/>
      <c r="J41" s="2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row>
    <row r="42" spans="1:61" s="533" customFormat="1" ht="16.5" customHeight="1">
      <c r="A42" s="531" t="s">
        <v>401</v>
      </c>
      <c r="B42" s="381"/>
      <c r="C42" s="532"/>
      <c r="D42" s="532"/>
      <c r="E42" s="532"/>
      <c r="F42" s="532"/>
      <c r="G42" s="532"/>
      <c r="H42" s="532"/>
      <c r="I42" s="532"/>
      <c r="J42" s="532"/>
      <c r="K42" s="381"/>
      <c r="L42" s="381"/>
      <c r="M42" s="381"/>
      <c r="N42" s="381"/>
      <c r="O42" s="381"/>
      <c r="P42" s="381"/>
      <c r="Q42" s="381"/>
      <c r="R42" s="381"/>
      <c r="S42" s="381"/>
      <c r="T42" s="381"/>
      <c r="U42" s="381"/>
      <c r="V42" s="381"/>
      <c r="W42" s="381"/>
      <c r="X42" s="381"/>
      <c r="Y42" s="381"/>
      <c r="Z42" s="381"/>
      <c r="AA42" s="381"/>
      <c r="AB42" s="381"/>
      <c r="AC42" s="381"/>
      <c r="AD42" s="381"/>
      <c r="AE42" s="381"/>
      <c r="AF42" s="381"/>
      <c r="AG42" s="381"/>
      <c r="AH42" s="381"/>
      <c r="AI42" s="381"/>
      <c r="AJ42" s="381"/>
      <c r="AK42" s="381"/>
      <c r="AL42" s="381"/>
      <c r="AM42" s="381"/>
      <c r="AN42" s="381"/>
      <c r="AO42" s="381"/>
      <c r="AP42" s="381"/>
      <c r="AQ42" s="381"/>
      <c r="AR42" s="381"/>
      <c r="AS42" s="381"/>
      <c r="AT42" s="381"/>
      <c r="AU42" s="381"/>
      <c r="AV42" s="381"/>
      <c r="AW42" s="381"/>
      <c r="AX42" s="381"/>
      <c r="AY42" s="381"/>
      <c r="AZ42" s="381"/>
      <c r="BA42" s="381"/>
      <c r="BB42" s="381"/>
      <c r="BC42" s="381"/>
      <c r="BD42" s="381"/>
      <c r="BE42" s="381"/>
      <c r="BF42" s="381"/>
      <c r="BG42" s="381"/>
      <c r="BH42" s="381"/>
      <c r="BI42" s="381"/>
    </row>
    <row r="43" spans="1:61" s="533" customFormat="1" ht="16.5" customHeight="1">
      <c r="A43" s="531" t="s">
        <v>433</v>
      </c>
      <c r="B43" s="381"/>
      <c r="C43" s="532"/>
      <c r="D43" s="532"/>
      <c r="E43" s="532"/>
      <c r="F43" s="532"/>
      <c r="G43" s="532"/>
      <c r="H43" s="532"/>
      <c r="I43" s="532"/>
      <c r="J43" s="532"/>
      <c r="K43" s="381"/>
      <c r="L43" s="381"/>
      <c r="M43" s="381"/>
      <c r="N43" s="381"/>
      <c r="O43" s="381"/>
      <c r="P43" s="381"/>
      <c r="Q43" s="381"/>
      <c r="R43" s="381"/>
      <c r="S43" s="381"/>
      <c r="T43" s="381"/>
      <c r="U43" s="381"/>
      <c r="V43" s="381"/>
      <c r="W43" s="381"/>
      <c r="X43" s="381"/>
      <c r="Y43" s="381"/>
      <c r="Z43" s="381"/>
      <c r="AA43" s="381"/>
      <c r="AB43" s="381"/>
      <c r="AC43" s="381"/>
      <c r="AD43" s="381"/>
      <c r="AE43" s="381"/>
      <c r="AF43" s="381"/>
      <c r="AG43" s="381"/>
      <c r="AH43" s="381"/>
      <c r="AI43" s="381"/>
      <c r="AJ43" s="381"/>
      <c r="AK43" s="381"/>
      <c r="AL43" s="381"/>
      <c r="AM43" s="381"/>
      <c r="AN43" s="381"/>
      <c r="AO43" s="381"/>
      <c r="AP43" s="381"/>
      <c r="AQ43" s="381"/>
      <c r="AR43" s="381"/>
      <c r="AS43" s="381"/>
      <c r="AT43" s="381"/>
      <c r="AU43" s="381"/>
      <c r="AV43" s="381"/>
      <c r="AW43" s="381"/>
      <c r="AX43" s="381"/>
      <c r="AY43" s="381"/>
      <c r="AZ43" s="381"/>
      <c r="BA43" s="381"/>
      <c r="BB43" s="381"/>
      <c r="BC43" s="381"/>
      <c r="BD43" s="381"/>
      <c r="BE43" s="381"/>
      <c r="BF43" s="381"/>
      <c r="BG43" s="381"/>
      <c r="BH43" s="381"/>
      <c r="BI43" s="381"/>
    </row>
    <row r="44" spans="1:61" s="533" customFormat="1" ht="16.5" customHeight="1">
      <c r="A44" s="531" t="s">
        <v>434</v>
      </c>
      <c r="B44" s="381"/>
      <c r="C44" s="532"/>
      <c r="D44" s="532"/>
      <c r="E44" s="532"/>
      <c r="F44" s="532"/>
      <c r="G44" s="532"/>
      <c r="H44" s="532"/>
      <c r="I44" s="532"/>
      <c r="J44" s="532"/>
      <c r="K44" s="381"/>
      <c r="L44" s="381"/>
      <c r="M44" s="381"/>
      <c r="N44" s="381"/>
      <c r="O44" s="381"/>
      <c r="P44" s="381"/>
      <c r="Q44" s="381"/>
      <c r="R44" s="381"/>
      <c r="S44" s="381"/>
      <c r="T44" s="381"/>
      <c r="U44" s="381"/>
      <c r="V44" s="381"/>
      <c r="W44" s="381"/>
      <c r="X44" s="381"/>
      <c r="Y44" s="381"/>
      <c r="Z44" s="381"/>
      <c r="AA44" s="381"/>
      <c r="AB44" s="381"/>
      <c r="AC44" s="381"/>
      <c r="AD44" s="381"/>
      <c r="AE44" s="381"/>
      <c r="AF44" s="381"/>
      <c r="AG44" s="381"/>
      <c r="AH44" s="381"/>
      <c r="AI44" s="381"/>
      <c r="AJ44" s="381"/>
      <c r="AK44" s="381"/>
      <c r="AL44" s="381"/>
      <c r="AM44" s="381"/>
      <c r="AN44" s="381"/>
      <c r="AO44" s="381"/>
      <c r="AP44" s="381"/>
      <c r="AQ44" s="381"/>
      <c r="AR44" s="381"/>
      <c r="AS44" s="381"/>
      <c r="AT44" s="381"/>
      <c r="AU44" s="381"/>
      <c r="AV44" s="381"/>
      <c r="AW44" s="381"/>
      <c r="AX44" s="381"/>
      <c r="AY44" s="381"/>
      <c r="AZ44" s="381"/>
      <c r="BA44" s="381"/>
      <c r="BB44" s="381"/>
      <c r="BC44" s="381"/>
      <c r="BD44" s="381"/>
      <c r="BE44" s="381"/>
      <c r="BF44" s="381"/>
      <c r="BG44" s="381"/>
      <c r="BH44" s="381"/>
      <c r="BI44" s="381"/>
    </row>
    <row r="45" spans="1:61" s="533" customFormat="1" ht="16.5" customHeight="1">
      <c r="A45" s="531" t="s">
        <v>435</v>
      </c>
      <c r="B45" s="381"/>
      <c r="C45" s="532"/>
      <c r="D45" s="532"/>
      <c r="E45" s="532"/>
      <c r="F45" s="532"/>
      <c r="G45" s="532"/>
      <c r="H45" s="532"/>
      <c r="I45" s="532"/>
      <c r="J45" s="532"/>
      <c r="K45" s="381"/>
      <c r="L45" s="381"/>
      <c r="M45" s="381"/>
      <c r="N45" s="381"/>
      <c r="O45" s="381"/>
      <c r="P45" s="381"/>
      <c r="Q45" s="381"/>
      <c r="R45" s="381"/>
      <c r="S45" s="381"/>
      <c r="T45" s="381"/>
      <c r="U45" s="381"/>
      <c r="V45" s="381"/>
      <c r="W45" s="381"/>
      <c r="X45" s="381"/>
      <c r="Y45" s="381"/>
      <c r="Z45" s="381"/>
      <c r="AA45" s="381"/>
      <c r="AB45" s="381"/>
      <c r="AC45" s="381"/>
      <c r="AD45" s="381"/>
      <c r="AE45" s="381"/>
      <c r="AF45" s="381"/>
      <c r="AG45" s="381"/>
      <c r="AH45" s="381"/>
      <c r="AI45" s="381"/>
      <c r="AJ45" s="381"/>
      <c r="AK45" s="381"/>
      <c r="AL45" s="381"/>
      <c r="AM45" s="381"/>
      <c r="AN45" s="381"/>
      <c r="AO45" s="381"/>
      <c r="AP45" s="381"/>
      <c r="AQ45" s="381"/>
      <c r="AR45" s="381"/>
      <c r="AS45" s="381"/>
      <c r="AT45" s="381"/>
      <c r="AU45" s="381"/>
      <c r="AV45" s="381"/>
      <c r="AW45" s="381"/>
      <c r="AX45" s="381"/>
      <c r="AY45" s="381"/>
      <c r="AZ45" s="381"/>
      <c r="BA45" s="381"/>
      <c r="BB45" s="381"/>
      <c r="BC45" s="381"/>
      <c r="BD45" s="381"/>
      <c r="BE45" s="381"/>
      <c r="BF45" s="381"/>
      <c r="BG45" s="381"/>
      <c r="BH45" s="381"/>
      <c r="BI45" s="381"/>
    </row>
    <row r="46" spans="1:61" ht="15">
      <c r="A46" s="167"/>
      <c r="B46" s="14"/>
      <c r="C46" s="22"/>
      <c r="D46" s="22"/>
      <c r="E46" s="22"/>
      <c r="F46" s="22"/>
      <c r="G46" s="22"/>
      <c r="H46" s="22"/>
      <c r="I46" s="22"/>
      <c r="J46" s="2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row>
    <row r="47" spans="1:61" ht="15">
      <c r="A47" s="167"/>
      <c r="B47" s="2"/>
      <c r="C47" s="22"/>
      <c r="D47" s="22"/>
      <c r="E47" s="22"/>
      <c r="F47" s="22"/>
      <c r="G47" s="22"/>
      <c r="H47" s="22"/>
      <c r="I47" s="22"/>
      <c r="J47" s="2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row>
    <row r="48" spans="1:61" ht="15">
      <c r="A48" s="167"/>
      <c r="B48" s="2"/>
      <c r="C48" s="22"/>
      <c r="D48" s="22"/>
      <c r="E48" s="22"/>
      <c r="F48" s="22"/>
      <c r="G48" s="22"/>
      <c r="H48" s="22"/>
      <c r="I48" s="22"/>
      <c r="J48" s="2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row>
    <row r="49" spans="1:61" ht="15">
      <c r="A49" s="167"/>
      <c r="B49" s="2"/>
      <c r="C49" s="22"/>
      <c r="D49" s="22"/>
      <c r="E49" s="22"/>
      <c r="F49" s="22"/>
      <c r="G49" s="22"/>
      <c r="H49" s="22"/>
      <c r="I49" s="22"/>
      <c r="J49" s="2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row>
    <row r="50" spans="1:61" ht="15">
      <c r="A50" s="167"/>
      <c r="B50" s="2"/>
      <c r="C50" s="22"/>
      <c r="D50" s="22"/>
      <c r="E50" s="22"/>
      <c r="F50" s="22"/>
      <c r="G50" s="22"/>
      <c r="H50" s="22"/>
      <c r="I50" s="22"/>
      <c r="J50" s="2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row>
    <row r="51" spans="1:61" ht="15">
      <c r="A51" s="167"/>
      <c r="B51" s="2"/>
      <c r="C51" s="22"/>
      <c r="D51" s="22"/>
      <c r="E51" s="22"/>
      <c r="F51" s="22"/>
      <c r="G51" s="22"/>
      <c r="H51" s="22"/>
      <c r="I51" s="22"/>
      <c r="J51" s="2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row>
    <row r="52" spans="1:61" ht="15">
      <c r="A52" s="167"/>
      <c r="B52" s="2"/>
      <c r="C52" s="22"/>
      <c r="D52" s="22"/>
      <c r="E52" s="22"/>
      <c r="F52" s="22"/>
      <c r="G52" s="22"/>
      <c r="H52" s="22"/>
      <c r="I52" s="22"/>
      <c r="J52" s="2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row>
    <row r="53" spans="1:61" ht="15">
      <c r="A53" s="167"/>
      <c r="B53" s="2"/>
      <c r="C53" s="22"/>
      <c r="D53" s="22"/>
      <c r="E53" s="22"/>
      <c r="F53" s="22"/>
      <c r="G53" s="22"/>
      <c r="H53" s="22"/>
      <c r="I53" s="22"/>
      <c r="J53" s="2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row>
    <row r="54" spans="1:61" ht="15">
      <c r="A54" s="1"/>
      <c r="B54" s="2"/>
      <c r="C54" s="22"/>
      <c r="D54" s="22"/>
      <c r="E54" s="22"/>
      <c r="F54" s="22"/>
      <c r="G54" s="22"/>
      <c r="H54" s="22"/>
      <c r="I54" s="22"/>
      <c r="J54" s="2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row>
    <row r="55" spans="1:61" ht="15">
      <c r="A55" s="167"/>
      <c r="B55" s="2"/>
      <c r="C55" s="22"/>
      <c r="D55" s="22"/>
      <c r="E55" s="22"/>
      <c r="F55" s="22"/>
      <c r="G55" s="22"/>
      <c r="H55" s="22"/>
      <c r="I55" s="22"/>
      <c r="J55" s="2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row>
    <row r="56" spans="1:61" ht="15">
      <c r="A56" s="1"/>
      <c r="B56" s="2"/>
      <c r="C56" s="22"/>
      <c r="D56" s="22"/>
      <c r="E56" s="22"/>
      <c r="F56" s="22"/>
      <c r="G56" s="22"/>
      <c r="H56" s="22"/>
      <c r="I56" s="22"/>
      <c r="J56" s="2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row>
    <row r="57" spans="1:61" ht="15">
      <c r="A57" s="1"/>
      <c r="B57" s="2"/>
      <c r="C57" s="22"/>
      <c r="D57" s="22"/>
      <c r="E57" s="22"/>
      <c r="F57" s="22"/>
      <c r="G57" s="22"/>
      <c r="H57" s="22"/>
      <c r="I57" s="22"/>
      <c r="J57" s="2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row>
    <row r="58" spans="1:61" ht="15">
      <c r="A58" s="167"/>
      <c r="B58" s="2"/>
      <c r="C58" s="22"/>
      <c r="D58" s="22"/>
      <c r="E58" s="22"/>
      <c r="F58" s="22"/>
      <c r="G58" s="22"/>
      <c r="H58" s="22"/>
      <c r="I58" s="22"/>
      <c r="J58" s="2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row>
    <row r="59" spans="1:61" ht="15">
      <c r="A59" s="167"/>
      <c r="B59" s="2"/>
      <c r="C59" s="22"/>
      <c r="D59" s="22"/>
      <c r="E59" s="22"/>
      <c r="F59" s="22"/>
      <c r="G59" s="22"/>
      <c r="H59" s="22"/>
      <c r="I59" s="22"/>
      <c r="J59" s="2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row>
    <row r="60" spans="1:61" ht="15">
      <c r="A60" s="1"/>
      <c r="B60" s="2"/>
      <c r="C60" s="22"/>
      <c r="D60" s="22"/>
      <c r="E60" s="22"/>
      <c r="F60" s="22"/>
      <c r="G60" s="22"/>
      <c r="H60" s="22"/>
      <c r="I60" s="22"/>
      <c r="J60" s="2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row>
    <row r="61" spans="1:61" ht="15">
      <c r="A61" s="167"/>
      <c r="B61" s="2"/>
      <c r="C61" s="22"/>
      <c r="D61" s="22"/>
      <c r="E61" s="22"/>
      <c r="F61" s="22"/>
      <c r="G61" s="22"/>
      <c r="H61" s="22"/>
      <c r="I61" s="22"/>
      <c r="J61" s="2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row>
    <row r="62" spans="1:61" ht="15">
      <c r="A62" s="1"/>
      <c r="B62" s="2"/>
      <c r="C62" s="22"/>
      <c r="D62" s="22"/>
      <c r="E62" s="22"/>
      <c r="F62" s="22"/>
      <c r="G62" s="22"/>
      <c r="H62" s="22"/>
      <c r="I62" s="22"/>
      <c r="J62" s="2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row>
    <row r="63" spans="1:61" ht="15">
      <c r="A63" s="1"/>
      <c r="B63" s="2"/>
      <c r="C63" s="22"/>
      <c r="D63" s="22"/>
      <c r="E63" s="22"/>
      <c r="F63" s="22"/>
      <c r="G63" s="22"/>
      <c r="H63" s="22"/>
      <c r="I63" s="22"/>
      <c r="J63" s="2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row>
    <row r="64" spans="1:61" ht="15">
      <c r="A64" s="1"/>
      <c r="B64" s="2"/>
      <c r="C64" s="22"/>
      <c r="D64" s="22"/>
      <c r="E64" s="22"/>
      <c r="F64" s="22"/>
      <c r="G64" s="22"/>
      <c r="H64" s="22"/>
      <c r="I64" s="22"/>
      <c r="J64" s="2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row>
    <row r="65" spans="1:61" ht="15">
      <c r="A65" s="1"/>
      <c r="B65" s="2"/>
      <c r="C65" s="22"/>
      <c r="D65" s="22"/>
      <c r="E65" s="22"/>
      <c r="F65" s="22"/>
      <c r="G65" s="22"/>
      <c r="H65" s="22"/>
      <c r="I65" s="22"/>
      <c r="J65" s="2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row>
    <row r="66" spans="1:61" ht="15">
      <c r="A66" s="1"/>
      <c r="B66" s="2"/>
      <c r="C66" s="22"/>
      <c r="D66" s="22"/>
      <c r="E66" s="22"/>
      <c r="F66" s="22"/>
      <c r="G66" s="22"/>
      <c r="H66" s="22"/>
      <c r="I66" s="22"/>
      <c r="J66" s="2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row>
    <row r="67" spans="1:61" ht="15">
      <c r="A67" s="1"/>
      <c r="B67" s="2"/>
      <c r="C67" s="22"/>
      <c r="D67" s="22"/>
      <c r="E67" s="22"/>
      <c r="F67" s="22"/>
      <c r="G67" s="22"/>
      <c r="H67" s="22"/>
      <c r="I67" s="22"/>
      <c r="J67" s="2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row>
    <row r="68" spans="1:61" ht="15">
      <c r="A68" s="1"/>
      <c r="B68" s="2"/>
      <c r="C68" s="22"/>
      <c r="D68" s="22"/>
      <c r="E68" s="22"/>
      <c r="F68" s="22"/>
      <c r="G68" s="22"/>
      <c r="H68" s="22"/>
      <c r="I68" s="22"/>
      <c r="J68" s="2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row>
    <row r="69" spans="1:61" ht="15">
      <c r="A69" s="1"/>
      <c r="B69" s="2"/>
      <c r="C69" s="22"/>
      <c r="D69" s="22"/>
      <c r="E69" s="22"/>
      <c r="F69" s="22"/>
      <c r="G69" s="22"/>
      <c r="H69" s="22"/>
      <c r="I69" s="22"/>
      <c r="J69" s="2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row>
    <row r="70" spans="1:61" ht="15">
      <c r="A70" s="1"/>
      <c r="B70" s="2"/>
      <c r="C70" s="22"/>
      <c r="D70" s="22"/>
      <c r="E70" s="22"/>
      <c r="F70" s="22"/>
      <c r="G70" s="22"/>
      <c r="H70" s="22"/>
      <c r="I70" s="22"/>
      <c r="J70" s="2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row>
    <row r="71" spans="1:61" ht="15">
      <c r="A71" s="83"/>
      <c r="B71" s="2"/>
      <c r="C71" s="22"/>
      <c r="D71" s="22"/>
      <c r="E71" s="22"/>
      <c r="F71" s="22"/>
      <c r="G71" s="22"/>
      <c r="H71" s="22"/>
      <c r="I71" s="22"/>
      <c r="J71" s="2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row>
    <row r="72" spans="1:61" ht="15">
      <c r="A72" s="83"/>
      <c r="B72" s="2"/>
      <c r="C72" s="22"/>
      <c r="D72" s="22"/>
      <c r="E72" s="22"/>
      <c r="F72" s="22"/>
      <c r="G72" s="22"/>
      <c r="H72" s="22"/>
      <c r="I72" s="22"/>
      <c r="J72" s="2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row>
    <row r="73" spans="1:61" ht="15">
      <c r="A73" s="83"/>
      <c r="B73" s="2"/>
      <c r="C73" s="22"/>
      <c r="D73" s="22"/>
      <c r="E73" s="22"/>
      <c r="F73" s="22"/>
      <c r="G73" s="22"/>
      <c r="H73" s="22"/>
      <c r="I73" s="22"/>
      <c r="J73" s="2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row>
    <row r="74" spans="1:61" ht="15">
      <c r="A74" s="83"/>
      <c r="B74" s="2"/>
      <c r="C74" s="22"/>
      <c r="D74" s="22"/>
      <c r="E74" s="22"/>
      <c r="F74" s="22"/>
      <c r="G74" s="22"/>
      <c r="H74" s="22"/>
      <c r="I74" s="22"/>
      <c r="J74" s="2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row>
    <row r="75" spans="1:61" ht="15">
      <c r="A75" s="83"/>
      <c r="B75" s="2"/>
      <c r="C75" s="22"/>
      <c r="D75" s="22"/>
      <c r="E75" s="22"/>
      <c r="F75" s="22"/>
      <c r="G75" s="22"/>
      <c r="H75" s="22"/>
      <c r="I75" s="22"/>
      <c r="J75" s="2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row>
    <row r="76" spans="1:61" ht="15">
      <c r="A76" s="83"/>
      <c r="B76" s="2"/>
      <c r="C76" s="22"/>
      <c r="D76" s="22"/>
      <c r="E76" s="22"/>
      <c r="F76" s="22"/>
      <c r="G76" s="22"/>
      <c r="H76" s="22"/>
      <c r="I76" s="22"/>
      <c r="J76" s="2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row>
    <row r="77" spans="1:61" ht="15">
      <c r="A77" s="83"/>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row>
    <row r="78" spans="1:61" ht="15">
      <c r="A78" s="83"/>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row>
    <row r="79" spans="1:61" ht="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row>
    <row r="80" spans="1:61" ht="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row>
    <row r="81" spans="1:61" ht="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row>
    <row r="82" spans="1:61" ht="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row>
    <row r="83" spans="1:61" ht="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row>
    <row r="84" spans="1:61" ht="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row>
    <row r="85" spans="1:61" ht="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row>
    <row r="86" spans="1:61" ht="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row>
    <row r="87" spans="1:61" ht="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row>
    <row r="88" spans="1:61" ht="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row>
    <row r="89" spans="1:61" ht="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row>
    <row r="90" spans="1:61" ht="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row>
    <row r="91" spans="1:61" ht="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row>
    <row r="92" spans="1:61" ht="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row>
    <row r="93" spans="1:61" ht="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row>
    <row r="94" spans="1:61" ht="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row>
    <row r="95" spans="1:61" ht="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row>
    <row r="96" spans="1:61" ht="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row>
    <row r="97" spans="1:61" ht="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row>
    <row r="98" spans="1:61" ht="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row>
    <row r="99" spans="1:61" ht="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row>
    <row r="100" spans="1:61" ht="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row>
    <row r="101" spans="1:61" ht="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row>
    <row r="102" spans="1:61" ht="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row>
    <row r="103" spans="1:61" ht="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row>
    <row r="104" spans="1:61" ht="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row>
    <row r="105" spans="1:61" ht="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row>
    <row r="106" spans="1:61" ht="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row>
    <row r="107" spans="1:61" ht="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row>
    <row r="108" spans="1:61" ht="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row>
    <row r="109" spans="1:61" ht="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row>
    <row r="110" spans="1:61" ht="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row>
    <row r="111" spans="1:61" ht="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row>
    <row r="112" spans="1:61" ht="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row>
    <row r="113" spans="1:61" ht="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row>
    <row r="114" spans="1:61" ht="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row>
    <row r="115" spans="1:61" ht="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row>
    <row r="116" spans="1:61" ht="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row>
    <row r="117" spans="1:61" ht="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row>
    <row r="118" spans="1:61" ht="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row>
    <row r="119" spans="1:61" ht="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row>
    <row r="120" spans="1:61" ht="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row>
    <row r="121" spans="1:61" ht="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row>
    <row r="122" spans="1:61" ht="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row>
    <row r="123" spans="1:61" ht="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row>
    <row r="124" spans="1:61" ht="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row>
    <row r="125" spans="1:61" ht="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row>
    <row r="126" spans="1:61" ht="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row>
    <row r="127" spans="1:61" ht="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row>
    <row r="128" spans="1:61" ht="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row>
    <row r="129" spans="1:61" ht="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row>
    <row r="130" spans="1:61" ht="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row>
    <row r="131" spans="1:61" ht="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row>
    <row r="132" spans="1:61" ht="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row>
    <row r="133" spans="1:61" ht="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row>
    <row r="134" spans="1:61" ht="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row>
    <row r="135" spans="1:61" ht="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row>
    <row r="136" spans="1:61" ht="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row>
    <row r="137" spans="1:61" ht="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row>
    <row r="138" spans="1:61" ht="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row>
    <row r="139" spans="1:61" ht="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row>
    <row r="140" spans="1:61" ht="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row>
    <row r="141" spans="1:61" ht="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row>
    <row r="142" spans="1:61" ht="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row>
    <row r="143" spans="1:61" ht="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row>
    <row r="144" spans="1:61" ht="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row>
    <row r="145" spans="1:61" ht="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row>
    <row r="146" spans="1:61" ht="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row>
    <row r="147" spans="1:61" ht="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row>
    <row r="148" spans="1:61" ht="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row>
    <row r="149" spans="1:61" ht="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row>
    <row r="150" spans="1:61" ht="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row>
    <row r="151" spans="1:61" ht="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row>
    <row r="152" spans="1:61" ht="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row>
    <row r="153" spans="1:61" ht="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row>
    <row r="154" spans="1:61" ht="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row>
    <row r="155" spans="1:61" ht="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row>
    <row r="156" spans="1:61" ht="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row>
    <row r="157" spans="1:61" ht="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row>
    <row r="158" spans="1:61" ht="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row>
    <row r="159" spans="1:61" ht="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row>
    <row r="160" spans="1:61" ht="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row>
    <row r="161" spans="1:61" ht="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row>
    <row r="162" spans="1:61" ht="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row>
    <row r="163" spans="1:61" ht="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row>
    <row r="164" spans="1:61" ht="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row>
    <row r="165" spans="1:61" ht="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row>
    <row r="166" spans="1:61" ht="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row>
    <row r="167" spans="1:61" ht="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row>
    <row r="168" spans="1:61" ht="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row>
    <row r="169" spans="1:61" ht="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row>
    <row r="170" spans="1:61" ht="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row>
    <row r="171" spans="1:61" ht="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row>
    <row r="172" spans="1:61" ht="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row>
    <row r="173" spans="1:61" ht="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row>
    <row r="174" spans="1:61" ht="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row>
    <row r="175" spans="1:61" ht="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row>
    <row r="176" spans="1:61" ht="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row>
    <row r="177" spans="1:61" ht="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row>
    <row r="178" spans="1:61" ht="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row>
    <row r="179" spans="1:61" ht="1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row>
    <row r="180" spans="1:61" ht="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row>
    <row r="181" spans="1:61" ht="1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row>
    <row r="182" spans="1:61" ht="1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row>
    <row r="183" spans="1:61" ht="1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row>
    <row r="184" spans="1:61" ht="1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row>
    <row r="185" spans="1:61" ht="1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row>
    <row r="186" spans="1:61" ht="1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row>
    <row r="187" spans="1:61" ht="1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row>
    <row r="188" spans="1:61" ht="1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row>
    <row r="189" spans="1:61" ht="1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row>
    <row r="190" spans="1:61" ht="1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row>
    <row r="191" spans="1:61" ht="15.75">
      <c r="A191" s="98"/>
      <c r="B191" s="98"/>
      <c r="C191" s="98"/>
      <c r="D191" s="98"/>
      <c r="E191" s="98"/>
      <c r="F191" s="98"/>
      <c r="G191" s="98"/>
      <c r="H191" s="98"/>
      <c r="I191" s="98"/>
      <c r="J191" s="98"/>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row>
    <row r="192" spans="1:61" ht="15.75">
      <c r="A192" s="98"/>
      <c r="B192" s="98"/>
      <c r="C192" s="98"/>
      <c r="D192" s="98"/>
      <c r="E192" s="98"/>
      <c r="F192" s="98"/>
      <c r="G192" s="98"/>
      <c r="H192" s="98"/>
      <c r="I192" s="98"/>
      <c r="J192" s="98"/>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row>
    <row r="193" spans="1:61" ht="15.75">
      <c r="A193" s="98"/>
      <c r="B193" s="98"/>
      <c r="C193" s="98"/>
      <c r="D193" s="98"/>
      <c r="E193" s="98"/>
      <c r="F193" s="98"/>
      <c r="G193" s="98"/>
      <c r="H193" s="98"/>
      <c r="I193" s="98"/>
      <c r="J193" s="98"/>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row>
    <row r="194" spans="1:61" ht="15.75">
      <c r="A194" s="98"/>
      <c r="B194" s="98"/>
      <c r="C194" s="98"/>
      <c r="D194" s="98"/>
      <c r="E194" s="98"/>
      <c r="F194" s="98"/>
      <c r="G194" s="98"/>
      <c r="H194" s="98"/>
      <c r="I194" s="98"/>
      <c r="J194" s="98"/>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row>
    <row r="195" spans="1:61" ht="15.75">
      <c r="A195" s="98"/>
      <c r="B195" s="98"/>
      <c r="C195" s="98"/>
      <c r="D195" s="98"/>
      <c r="E195" s="98"/>
      <c r="F195" s="98"/>
      <c r="G195" s="98"/>
      <c r="H195" s="98"/>
      <c r="I195" s="98"/>
      <c r="J195" s="98"/>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row>
    <row r="196" spans="1:61" ht="15.75">
      <c r="A196" s="98"/>
      <c r="B196" s="98"/>
      <c r="C196" s="98"/>
      <c r="D196" s="98"/>
      <c r="E196" s="98"/>
      <c r="F196" s="98"/>
      <c r="G196" s="98"/>
      <c r="H196" s="98"/>
      <c r="I196" s="98"/>
      <c r="J196" s="98"/>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row>
    <row r="197" spans="1:61" ht="15.75">
      <c r="A197" s="98"/>
      <c r="B197" s="98"/>
      <c r="C197" s="98"/>
      <c r="D197" s="98"/>
      <c r="E197" s="98"/>
      <c r="F197" s="98"/>
      <c r="G197" s="98"/>
      <c r="H197" s="98"/>
      <c r="I197" s="98"/>
      <c r="J197" s="98"/>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row>
    <row r="198" spans="1:61" ht="15.75">
      <c r="A198" s="98"/>
      <c r="B198" s="98"/>
      <c r="C198" s="98"/>
      <c r="D198" s="98"/>
      <c r="E198" s="98"/>
      <c r="F198" s="98"/>
      <c r="G198" s="98"/>
      <c r="H198" s="98"/>
      <c r="I198" s="98"/>
      <c r="J198" s="98"/>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row>
    <row r="199" spans="1:61" ht="15.75">
      <c r="A199" s="98"/>
      <c r="B199" s="98"/>
      <c r="C199" s="98"/>
      <c r="D199" s="98"/>
      <c r="E199" s="98"/>
      <c r="F199" s="98"/>
      <c r="G199" s="98"/>
      <c r="H199" s="98"/>
      <c r="I199" s="98"/>
      <c r="J199" s="98"/>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row>
    <row r="200" spans="1:61" ht="15.75">
      <c r="A200" s="98"/>
      <c r="B200" s="98"/>
      <c r="C200" s="98"/>
      <c r="D200" s="98"/>
      <c r="E200" s="98"/>
      <c r="F200" s="98"/>
      <c r="G200" s="98"/>
      <c r="H200" s="98"/>
      <c r="I200" s="98"/>
      <c r="J200" s="98"/>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row>
    <row r="201" spans="1:61" ht="15.75">
      <c r="A201" s="98"/>
      <c r="B201" s="98"/>
      <c r="C201" s="98"/>
      <c r="D201" s="98"/>
      <c r="E201" s="98"/>
      <c r="F201" s="98"/>
      <c r="G201" s="98"/>
      <c r="H201" s="98"/>
      <c r="I201" s="98"/>
      <c r="J201" s="98"/>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row>
    <row r="202" spans="1:61" ht="15.75">
      <c r="A202" s="98"/>
      <c r="B202" s="98"/>
      <c r="C202" s="98"/>
      <c r="D202" s="98"/>
      <c r="E202" s="98"/>
      <c r="F202" s="98"/>
      <c r="G202" s="98"/>
      <c r="H202" s="98"/>
      <c r="I202" s="98"/>
      <c r="J202" s="98"/>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row>
    <row r="203" spans="1:61" ht="15.75">
      <c r="A203" s="98"/>
      <c r="B203" s="98"/>
      <c r="C203" s="98"/>
      <c r="D203" s="98"/>
      <c r="E203" s="98"/>
      <c r="F203" s="98"/>
      <c r="G203" s="98"/>
      <c r="H203" s="98"/>
      <c r="I203" s="98"/>
      <c r="J203" s="98"/>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row>
    <row r="204" spans="1:61" ht="15.75">
      <c r="A204" s="98"/>
      <c r="B204" s="98"/>
      <c r="C204" s="98"/>
      <c r="D204" s="98"/>
      <c r="E204" s="98"/>
      <c r="F204" s="98"/>
      <c r="G204" s="98"/>
      <c r="H204" s="98"/>
      <c r="I204" s="98"/>
      <c r="J204" s="98"/>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row>
    <row r="205" spans="1:61" ht="15.75">
      <c r="A205" s="98"/>
      <c r="B205" s="98"/>
      <c r="C205" s="98"/>
      <c r="D205" s="98"/>
      <c r="E205" s="98"/>
      <c r="F205" s="98"/>
      <c r="G205" s="98"/>
      <c r="H205" s="98"/>
      <c r="I205" s="98"/>
      <c r="J205" s="98"/>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row>
    <row r="206" spans="1:61" ht="15.75">
      <c r="A206" s="98"/>
      <c r="B206" s="98"/>
      <c r="C206" s="98"/>
      <c r="D206" s="98"/>
      <c r="E206" s="98"/>
      <c r="F206" s="98"/>
      <c r="G206" s="98"/>
      <c r="H206" s="98"/>
      <c r="I206" s="98"/>
      <c r="J206" s="98"/>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row>
    <row r="207" spans="1:61" ht="15.75">
      <c r="A207" s="98"/>
      <c r="B207" s="98"/>
      <c r="C207" s="98"/>
      <c r="D207" s="98"/>
      <c r="E207" s="98"/>
      <c r="F207" s="98"/>
      <c r="G207" s="98"/>
      <c r="H207" s="98"/>
      <c r="I207" s="98"/>
      <c r="J207" s="98"/>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row>
    <row r="208" spans="1:61" ht="15.75">
      <c r="A208" s="98"/>
      <c r="B208" s="98"/>
      <c r="C208" s="98"/>
      <c r="D208" s="98"/>
      <c r="E208" s="98"/>
      <c r="F208" s="98"/>
      <c r="G208" s="98"/>
      <c r="H208" s="98"/>
      <c r="I208" s="98"/>
      <c r="J208" s="98"/>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row>
    <row r="209" spans="1:61" ht="15.75">
      <c r="A209" s="98"/>
      <c r="B209" s="98"/>
      <c r="C209" s="98"/>
      <c r="D209" s="98"/>
      <c r="E209" s="98"/>
      <c r="F209" s="98"/>
      <c r="G209" s="98"/>
      <c r="H209" s="98"/>
      <c r="I209" s="98"/>
      <c r="J209" s="98"/>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row>
    <row r="210" spans="1:61" ht="15.75">
      <c r="A210" s="98"/>
      <c r="B210" s="98"/>
      <c r="C210" s="98"/>
      <c r="D210" s="98"/>
      <c r="E210" s="98"/>
      <c r="F210" s="98"/>
      <c r="G210" s="98"/>
      <c r="H210" s="98"/>
      <c r="I210" s="98"/>
      <c r="J210" s="98"/>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row>
    <row r="211" spans="1:61" ht="15.75">
      <c r="A211" s="98"/>
      <c r="B211" s="98"/>
      <c r="C211" s="98"/>
      <c r="D211" s="98"/>
      <c r="E211" s="98"/>
      <c r="F211" s="98"/>
      <c r="G211" s="98"/>
      <c r="H211" s="98"/>
      <c r="I211" s="98"/>
      <c r="J211" s="98"/>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row>
    <row r="212" spans="1:61" ht="15.75">
      <c r="A212" s="98"/>
      <c r="B212" s="98"/>
      <c r="C212" s="98"/>
      <c r="D212" s="98"/>
      <c r="E212" s="98"/>
      <c r="F212" s="98"/>
      <c r="G212" s="98"/>
      <c r="H212" s="98"/>
      <c r="I212" s="98"/>
      <c r="J212" s="98"/>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row>
    <row r="213" spans="1:61" ht="15.75">
      <c r="A213" s="98"/>
      <c r="B213" s="98"/>
      <c r="C213" s="98"/>
      <c r="D213" s="98"/>
      <c r="E213" s="98"/>
      <c r="F213" s="98"/>
      <c r="G213" s="98"/>
      <c r="H213" s="98"/>
      <c r="I213" s="98"/>
      <c r="J213" s="98"/>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c r="BI213" s="32"/>
    </row>
    <row r="214" spans="1:61" ht="15.75">
      <c r="A214" s="98"/>
      <c r="B214" s="98"/>
      <c r="C214" s="98"/>
      <c r="D214" s="98"/>
      <c r="E214" s="98"/>
      <c r="F214" s="98"/>
      <c r="G214" s="98"/>
      <c r="H214" s="98"/>
      <c r="I214" s="98"/>
      <c r="J214" s="98"/>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row>
    <row r="215" spans="1:61" ht="15.75">
      <c r="A215" s="98"/>
      <c r="B215" s="98"/>
      <c r="C215" s="98"/>
      <c r="D215" s="98"/>
      <c r="E215" s="98"/>
      <c r="F215" s="98"/>
      <c r="G215" s="98"/>
      <c r="H215" s="98"/>
      <c r="I215" s="98"/>
      <c r="J215" s="98"/>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row>
    <row r="216" spans="1:61" ht="15.75">
      <c r="A216" s="98"/>
      <c r="B216" s="98"/>
      <c r="C216" s="98"/>
      <c r="D216" s="98"/>
      <c r="E216" s="98"/>
      <c r="F216" s="98"/>
      <c r="G216" s="98"/>
      <c r="H216" s="98"/>
      <c r="I216" s="98"/>
      <c r="J216" s="98"/>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row>
    <row r="217" spans="1:61" ht="15.75">
      <c r="A217" s="98"/>
      <c r="B217" s="98"/>
      <c r="C217" s="98"/>
      <c r="D217" s="98"/>
      <c r="E217" s="98"/>
      <c r="F217" s="98"/>
      <c r="G217" s="98"/>
      <c r="H217" s="98"/>
      <c r="I217" s="98"/>
      <c r="J217" s="98"/>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c r="BI217" s="32"/>
    </row>
    <row r="218" spans="1:61" ht="15.75">
      <c r="A218" s="98"/>
      <c r="B218" s="98"/>
      <c r="C218" s="98"/>
      <c r="D218" s="98"/>
      <c r="E218" s="98"/>
      <c r="F218" s="98"/>
      <c r="G218" s="98"/>
      <c r="H218" s="98"/>
      <c r="I218" s="98"/>
      <c r="J218" s="98"/>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2"/>
    </row>
    <row r="219" spans="1:61" ht="15.75">
      <c r="A219" s="98"/>
      <c r="B219" s="98"/>
      <c r="C219" s="98"/>
      <c r="D219" s="98"/>
      <c r="E219" s="98"/>
      <c r="F219" s="98"/>
      <c r="G219" s="98"/>
      <c r="H219" s="98"/>
      <c r="I219" s="98"/>
      <c r="J219" s="98"/>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row>
    <row r="220" spans="1:61" ht="15.75">
      <c r="A220" s="98"/>
      <c r="B220" s="98"/>
      <c r="C220" s="98"/>
      <c r="D220" s="98"/>
      <c r="E220" s="98"/>
      <c r="F220" s="98"/>
      <c r="G220" s="98"/>
      <c r="H220" s="98"/>
      <c r="I220" s="98"/>
      <c r="J220" s="98"/>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row>
    <row r="221" spans="1:61" ht="15.75">
      <c r="A221" s="98"/>
      <c r="B221" s="98"/>
      <c r="C221" s="98"/>
      <c r="D221" s="98"/>
      <c r="E221" s="98"/>
      <c r="F221" s="98"/>
      <c r="G221" s="98"/>
      <c r="H221" s="98"/>
      <c r="I221" s="98"/>
      <c r="J221" s="98"/>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row>
    <row r="222" spans="1:61" ht="15.75">
      <c r="A222" s="98"/>
      <c r="B222" s="98"/>
      <c r="C222" s="98"/>
      <c r="D222" s="98"/>
      <c r="E222" s="98"/>
      <c r="F222" s="98"/>
      <c r="G222" s="98"/>
      <c r="H222" s="98"/>
      <c r="I222" s="98"/>
      <c r="J222" s="98"/>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row>
    <row r="223" spans="1:61" ht="15.75">
      <c r="A223" s="98"/>
      <c r="B223" s="98"/>
      <c r="C223" s="98"/>
      <c r="D223" s="98"/>
      <c r="E223" s="98"/>
      <c r="F223" s="98"/>
      <c r="G223" s="98"/>
      <c r="H223" s="98"/>
      <c r="I223" s="98"/>
      <c r="J223" s="98"/>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row>
    <row r="224" spans="1:61" ht="15.75">
      <c r="A224" s="98"/>
      <c r="B224" s="98"/>
      <c r="C224" s="98"/>
      <c r="D224" s="98"/>
      <c r="E224" s="98"/>
      <c r="F224" s="98"/>
      <c r="G224" s="98"/>
      <c r="H224" s="98"/>
      <c r="I224" s="98"/>
      <c r="J224" s="98"/>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row>
    <row r="225" spans="1:61" ht="15.75">
      <c r="A225" s="98"/>
      <c r="B225" s="98"/>
      <c r="C225" s="98"/>
      <c r="D225" s="98"/>
      <c r="E225" s="98"/>
      <c r="F225" s="98"/>
      <c r="G225" s="98"/>
      <c r="H225" s="98"/>
      <c r="I225" s="98"/>
      <c r="J225" s="98"/>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row>
    <row r="226" spans="1:61" ht="15.75">
      <c r="A226" s="98"/>
      <c r="B226" s="98"/>
      <c r="C226" s="98"/>
      <c r="D226" s="98"/>
      <c r="E226" s="98"/>
      <c r="F226" s="98"/>
      <c r="G226" s="98"/>
      <c r="H226" s="98"/>
      <c r="I226" s="98"/>
      <c r="J226" s="98"/>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row>
    <row r="227" spans="1:61" ht="15.75">
      <c r="A227" s="98"/>
      <c r="B227" s="98"/>
      <c r="C227" s="98"/>
      <c r="D227" s="98"/>
      <c r="E227" s="98"/>
      <c r="F227" s="98"/>
      <c r="G227" s="98"/>
      <c r="H227" s="98"/>
      <c r="I227" s="98"/>
      <c r="J227" s="98"/>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row>
    <row r="228" spans="1:61" ht="15.75">
      <c r="A228" s="98"/>
      <c r="B228" s="98"/>
      <c r="C228" s="98"/>
      <c r="D228" s="98"/>
      <c r="E228" s="98"/>
      <c r="F228" s="98"/>
      <c r="G228" s="98"/>
      <c r="H228" s="98"/>
      <c r="I228" s="98"/>
      <c r="J228" s="98"/>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row>
    <row r="229" spans="1:61" ht="15.75">
      <c r="A229" s="98"/>
      <c r="B229" s="98"/>
      <c r="C229" s="98"/>
      <c r="D229" s="98"/>
      <c r="E229" s="98"/>
      <c r="F229" s="98"/>
      <c r="G229" s="98"/>
      <c r="H229" s="98"/>
      <c r="I229" s="98"/>
      <c r="J229" s="98"/>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row>
    <row r="230" spans="1:61" ht="15.75">
      <c r="A230" s="98"/>
      <c r="B230" s="98"/>
      <c r="C230" s="98"/>
      <c r="D230" s="98"/>
      <c r="E230" s="98"/>
      <c r="F230" s="98"/>
      <c r="G230" s="98"/>
      <c r="H230" s="98"/>
      <c r="I230" s="98"/>
      <c r="J230" s="98"/>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row>
    <row r="231" spans="1:61" ht="15.75">
      <c r="A231" s="98"/>
      <c r="B231" s="98"/>
      <c r="C231" s="98"/>
      <c r="D231" s="98"/>
      <c r="E231" s="98"/>
      <c r="F231" s="98"/>
      <c r="G231" s="98"/>
      <c r="H231" s="98"/>
      <c r="I231" s="98"/>
      <c r="J231" s="98"/>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row>
    <row r="232" spans="1:61" ht="15.75">
      <c r="A232" s="98"/>
      <c r="B232" s="98"/>
      <c r="C232" s="98"/>
      <c r="D232" s="98"/>
      <c r="E232" s="98"/>
      <c r="F232" s="98"/>
      <c r="G232" s="98"/>
      <c r="H232" s="98"/>
      <c r="I232" s="98"/>
      <c r="J232" s="98"/>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row>
    <row r="233" spans="1:61" ht="15.75">
      <c r="A233" s="98"/>
      <c r="B233" s="98"/>
      <c r="C233" s="98"/>
      <c r="D233" s="98"/>
      <c r="E233" s="98"/>
      <c r="F233" s="98"/>
      <c r="G233" s="98"/>
      <c r="H233" s="98"/>
      <c r="I233" s="98"/>
      <c r="J233" s="98"/>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row>
    <row r="234" spans="1:61" ht="15.75">
      <c r="A234" s="98"/>
      <c r="B234" s="98"/>
      <c r="C234" s="98"/>
      <c r="D234" s="98"/>
      <c r="E234" s="98"/>
      <c r="F234" s="98"/>
      <c r="G234" s="98"/>
      <c r="H234" s="98"/>
      <c r="I234" s="98"/>
      <c r="J234" s="98"/>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c r="BI234" s="32"/>
    </row>
    <row r="235" spans="1:61" ht="15.75">
      <c r="A235" s="98"/>
      <c r="B235" s="98"/>
      <c r="C235" s="98"/>
      <c r="D235" s="98"/>
      <c r="E235" s="98"/>
      <c r="F235" s="98"/>
      <c r="G235" s="98"/>
      <c r="H235" s="98"/>
      <c r="I235" s="98"/>
      <c r="J235" s="98"/>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c r="BI235" s="32"/>
    </row>
    <row r="236" spans="1:61" ht="15.75">
      <c r="A236" s="98"/>
      <c r="B236" s="98"/>
      <c r="C236" s="98"/>
      <c r="D236" s="98"/>
      <c r="E236" s="98"/>
      <c r="F236" s="98"/>
      <c r="G236" s="98"/>
      <c r="H236" s="98"/>
      <c r="I236" s="98"/>
      <c r="J236" s="98"/>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c r="BI236" s="32"/>
    </row>
    <row r="237" spans="1:61" ht="15.75">
      <c r="A237" s="98"/>
      <c r="B237" s="98"/>
      <c r="C237" s="98"/>
      <c r="D237" s="98"/>
      <c r="E237" s="98"/>
      <c r="F237" s="98"/>
      <c r="G237" s="98"/>
      <c r="H237" s="98"/>
      <c r="I237" s="98"/>
      <c r="J237" s="98"/>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c r="BI237" s="32"/>
    </row>
    <row r="238" spans="1:61" ht="15.75">
      <c r="A238" s="98"/>
      <c r="B238" s="98"/>
      <c r="C238" s="98"/>
      <c r="D238" s="98"/>
      <c r="E238" s="98"/>
      <c r="F238" s="98"/>
      <c r="G238" s="98"/>
      <c r="H238" s="98"/>
      <c r="I238" s="98"/>
      <c r="J238" s="98"/>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c r="BI238" s="32"/>
    </row>
    <row r="239" spans="1:61" ht="15.75">
      <c r="A239" s="98"/>
      <c r="B239" s="98"/>
      <c r="C239" s="98"/>
      <c r="D239" s="98"/>
      <c r="E239" s="98"/>
      <c r="F239" s="98"/>
      <c r="G239" s="98"/>
      <c r="H239" s="98"/>
      <c r="I239" s="98"/>
      <c r="J239" s="98"/>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c r="BI239" s="32"/>
    </row>
    <row r="240" spans="1:61" ht="15.75">
      <c r="A240" s="98"/>
      <c r="B240" s="98"/>
      <c r="C240" s="98"/>
      <c r="D240" s="98"/>
      <c r="E240" s="98"/>
      <c r="F240" s="98"/>
      <c r="G240" s="98"/>
      <c r="H240" s="98"/>
      <c r="I240" s="98"/>
      <c r="J240" s="98"/>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c r="BI240" s="32"/>
    </row>
    <row r="241" spans="1:61" ht="15.75">
      <c r="A241" s="98"/>
      <c r="B241" s="98"/>
      <c r="C241" s="98"/>
      <c r="D241" s="98"/>
      <c r="E241" s="98"/>
      <c r="F241" s="98"/>
      <c r="G241" s="98"/>
      <c r="H241" s="98"/>
      <c r="I241" s="98"/>
      <c r="J241" s="98"/>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c r="BI241" s="32"/>
    </row>
    <row r="242" spans="1:61" ht="15.75">
      <c r="A242" s="98"/>
      <c r="B242" s="98"/>
      <c r="C242" s="98"/>
      <c r="D242" s="98"/>
      <c r="E242" s="98"/>
      <c r="F242" s="98"/>
      <c r="G242" s="98"/>
      <c r="H242" s="98"/>
      <c r="I242" s="98"/>
      <c r="J242" s="98"/>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c r="BI242" s="32"/>
    </row>
    <row r="243" spans="1:61" ht="15.75">
      <c r="A243" s="98"/>
      <c r="B243" s="98"/>
      <c r="C243" s="98"/>
      <c r="D243" s="98"/>
      <c r="E243" s="98"/>
      <c r="F243" s="98"/>
      <c r="G243" s="98"/>
      <c r="H243" s="98"/>
      <c r="I243" s="98"/>
      <c r="J243" s="98"/>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c r="BI243" s="32"/>
    </row>
    <row r="244" spans="1:61" ht="15.75">
      <c r="A244" s="98"/>
      <c r="B244" s="98"/>
      <c r="C244" s="98"/>
      <c r="D244" s="98"/>
      <c r="E244" s="98"/>
      <c r="F244" s="98"/>
      <c r="G244" s="98"/>
      <c r="H244" s="98"/>
      <c r="I244" s="98"/>
      <c r="J244" s="98"/>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c r="BI244" s="32"/>
    </row>
    <row r="245" spans="1:61" ht="15.75">
      <c r="A245" s="98"/>
      <c r="B245" s="98"/>
      <c r="C245" s="98"/>
      <c r="D245" s="98"/>
      <c r="E245" s="98"/>
      <c r="F245" s="98"/>
      <c r="G245" s="98"/>
      <c r="H245" s="98"/>
      <c r="I245" s="98"/>
      <c r="J245" s="98"/>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c r="BI245" s="32"/>
    </row>
    <row r="246" spans="1:61" ht="15.75">
      <c r="A246" s="98"/>
      <c r="B246" s="98"/>
      <c r="C246" s="98"/>
      <c r="D246" s="98"/>
      <c r="E246" s="98"/>
      <c r="F246" s="98"/>
      <c r="G246" s="98"/>
      <c r="H246" s="98"/>
      <c r="I246" s="98"/>
      <c r="J246" s="98"/>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c r="BI246" s="32"/>
    </row>
    <row r="247" spans="1:61" ht="15.75">
      <c r="A247" s="98"/>
      <c r="B247" s="98"/>
      <c r="C247" s="98"/>
      <c r="D247" s="98"/>
      <c r="E247" s="98"/>
      <c r="F247" s="98"/>
      <c r="G247" s="98"/>
      <c r="H247" s="98"/>
      <c r="I247" s="98"/>
      <c r="J247" s="98"/>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c r="BI247" s="32"/>
    </row>
    <row r="248" spans="1:61" ht="15.75">
      <c r="A248" s="98"/>
      <c r="B248" s="98"/>
      <c r="C248" s="98"/>
      <c r="D248" s="98"/>
      <c r="E248" s="98"/>
      <c r="F248" s="98"/>
      <c r="G248" s="98"/>
      <c r="H248" s="98"/>
      <c r="I248" s="98"/>
      <c r="J248" s="98"/>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c r="BI248" s="32"/>
    </row>
    <row r="249" spans="1:61" ht="15.75">
      <c r="A249" s="98"/>
      <c r="B249" s="98"/>
      <c r="C249" s="98"/>
      <c r="D249" s="98"/>
      <c r="E249" s="98"/>
      <c r="F249" s="98"/>
      <c r="G249" s="98"/>
      <c r="H249" s="98"/>
      <c r="I249" s="98"/>
      <c r="J249" s="98"/>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c r="BI249" s="32"/>
    </row>
    <row r="250" spans="1:61" ht="15.75">
      <c r="A250" s="98"/>
      <c r="B250" s="98"/>
      <c r="C250" s="98"/>
      <c r="D250" s="98"/>
      <c r="E250" s="98"/>
      <c r="F250" s="98"/>
      <c r="G250" s="98"/>
      <c r="H250" s="98"/>
      <c r="I250" s="98"/>
      <c r="J250" s="98"/>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c r="BI250" s="32"/>
    </row>
    <row r="251" spans="1:61" ht="15.75">
      <c r="A251" s="98"/>
      <c r="B251" s="98"/>
      <c r="C251" s="98"/>
      <c r="D251" s="98"/>
      <c r="E251" s="98"/>
      <c r="F251" s="98"/>
      <c r="G251" s="98"/>
      <c r="H251" s="98"/>
      <c r="I251" s="98"/>
      <c r="J251" s="98"/>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c r="BA251" s="32"/>
      <c r="BB251" s="32"/>
      <c r="BC251" s="32"/>
      <c r="BD251" s="32"/>
      <c r="BE251" s="32"/>
      <c r="BF251" s="32"/>
      <c r="BG251" s="32"/>
      <c r="BH251" s="32"/>
      <c r="BI251" s="32"/>
    </row>
    <row r="252" spans="1:61" ht="15.75">
      <c r="A252" s="98"/>
      <c r="B252" s="98"/>
      <c r="C252" s="98"/>
      <c r="D252" s="98"/>
      <c r="E252" s="98"/>
      <c r="F252" s="98"/>
      <c r="G252" s="98"/>
      <c r="H252" s="98"/>
      <c r="I252" s="98"/>
      <c r="J252" s="98"/>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c r="BA252" s="32"/>
      <c r="BB252" s="32"/>
      <c r="BC252" s="32"/>
      <c r="BD252" s="32"/>
      <c r="BE252" s="32"/>
      <c r="BF252" s="32"/>
      <c r="BG252" s="32"/>
      <c r="BH252" s="32"/>
      <c r="BI252" s="32"/>
    </row>
    <row r="253" spans="1:61" ht="15.75">
      <c r="A253" s="98"/>
      <c r="B253" s="98"/>
      <c r="C253" s="98"/>
      <c r="D253" s="98"/>
      <c r="E253" s="98"/>
      <c r="F253" s="98"/>
      <c r="G253" s="98"/>
      <c r="H253" s="98"/>
      <c r="I253" s="98"/>
      <c r="J253" s="98"/>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c r="BA253" s="32"/>
      <c r="BB253" s="32"/>
      <c r="BC253" s="32"/>
      <c r="BD253" s="32"/>
      <c r="BE253" s="32"/>
      <c r="BF253" s="32"/>
      <c r="BG253" s="32"/>
      <c r="BH253" s="32"/>
      <c r="BI253" s="32"/>
    </row>
    <row r="254" spans="1:61" ht="15.75">
      <c r="A254" s="98"/>
      <c r="B254" s="98"/>
      <c r="C254" s="98"/>
      <c r="D254" s="98"/>
      <c r="E254" s="98"/>
      <c r="F254" s="98"/>
      <c r="G254" s="98"/>
      <c r="H254" s="98"/>
      <c r="I254" s="98"/>
      <c r="J254" s="98"/>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c r="BA254" s="32"/>
      <c r="BB254" s="32"/>
      <c r="BC254" s="32"/>
      <c r="BD254" s="32"/>
      <c r="BE254" s="32"/>
      <c r="BF254" s="32"/>
      <c r="BG254" s="32"/>
      <c r="BH254" s="32"/>
      <c r="BI254" s="32"/>
    </row>
    <row r="255" spans="1:61" ht="15.75">
      <c r="A255" s="98"/>
      <c r="B255" s="98"/>
      <c r="C255" s="98"/>
      <c r="D255" s="98"/>
      <c r="E255" s="98"/>
      <c r="F255" s="98"/>
      <c r="G255" s="98"/>
      <c r="H255" s="98"/>
      <c r="I255" s="98"/>
      <c r="J255" s="98"/>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c r="BA255" s="32"/>
      <c r="BB255" s="32"/>
      <c r="BC255" s="32"/>
      <c r="BD255" s="32"/>
      <c r="BE255" s="32"/>
      <c r="BF255" s="32"/>
      <c r="BG255" s="32"/>
      <c r="BH255" s="32"/>
      <c r="BI255" s="32"/>
    </row>
    <row r="256" spans="1:61" ht="15.75">
      <c r="A256" s="98"/>
      <c r="B256" s="98"/>
      <c r="C256" s="98"/>
      <c r="D256" s="98"/>
      <c r="E256" s="98"/>
      <c r="F256" s="98"/>
      <c r="G256" s="98"/>
      <c r="H256" s="98"/>
      <c r="I256" s="98"/>
      <c r="J256" s="98"/>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c r="BA256" s="32"/>
      <c r="BB256" s="32"/>
      <c r="BC256" s="32"/>
      <c r="BD256" s="32"/>
      <c r="BE256" s="32"/>
      <c r="BF256" s="32"/>
      <c r="BG256" s="32"/>
      <c r="BH256" s="32"/>
      <c r="BI256" s="32"/>
    </row>
    <row r="257" spans="1:61" ht="15.75">
      <c r="A257" s="98"/>
      <c r="B257" s="98"/>
      <c r="C257" s="98"/>
      <c r="D257" s="98"/>
      <c r="E257" s="98"/>
      <c r="F257" s="98"/>
      <c r="G257" s="98"/>
      <c r="H257" s="98"/>
      <c r="I257" s="98"/>
      <c r="J257" s="98"/>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c r="BA257" s="32"/>
      <c r="BB257" s="32"/>
      <c r="BC257" s="32"/>
      <c r="BD257" s="32"/>
      <c r="BE257" s="32"/>
      <c r="BF257" s="32"/>
      <c r="BG257" s="32"/>
      <c r="BH257" s="32"/>
      <c r="BI257" s="32"/>
    </row>
    <row r="258" spans="1:61" ht="15.75">
      <c r="A258" s="98"/>
      <c r="B258" s="98"/>
      <c r="C258" s="98"/>
      <c r="D258" s="98"/>
      <c r="E258" s="98"/>
      <c r="F258" s="98"/>
      <c r="G258" s="98"/>
      <c r="H258" s="98"/>
      <c r="I258" s="98"/>
      <c r="J258" s="98"/>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c r="BA258" s="32"/>
      <c r="BB258" s="32"/>
      <c r="BC258" s="32"/>
      <c r="BD258" s="32"/>
      <c r="BE258" s="32"/>
      <c r="BF258" s="32"/>
      <c r="BG258" s="32"/>
      <c r="BH258" s="32"/>
      <c r="BI258" s="32"/>
    </row>
    <row r="259" spans="1:61" ht="15.75">
      <c r="A259" s="98"/>
      <c r="B259" s="98"/>
      <c r="C259" s="98"/>
      <c r="D259" s="98"/>
      <c r="E259" s="98"/>
      <c r="F259" s="98"/>
      <c r="G259" s="98"/>
      <c r="H259" s="98"/>
      <c r="I259" s="98"/>
      <c r="J259" s="98"/>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c r="BA259" s="32"/>
      <c r="BB259" s="32"/>
      <c r="BC259" s="32"/>
      <c r="BD259" s="32"/>
      <c r="BE259" s="32"/>
      <c r="BF259" s="32"/>
      <c r="BG259" s="32"/>
      <c r="BH259" s="32"/>
      <c r="BI259" s="32"/>
    </row>
    <row r="260" spans="1:61" ht="15.75">
      <c r="A260" s="98"/>
      <c r="B260" s="98"/>
      <c r="C260" s="98"/>
      <c r="D260" s="98"/>
      <c r="E260" s="98"/>
      <c r="F260" s="98"/>
      <c r="G260" s="98"/>
      <c r="H260" s="98"/>
      <c r="I260" s="98"/>
      <c r="J260" s="98"/>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c r="BA260" s="32"/>
      <c r="BB260" s="32"/>
      <c r="BC260" s="32"/>
      <c r="BD260" s="32"/>
      <c r="BE260" s="32"/>
      <c r="BF260" s="32"/>
      <c r="BG260" s="32"/>
      <c r="BH260" s="32"/>
      <c r="BI260" s="32"/>
    </row>
    <row r="261" spans="1:61" ht="15.75">
      <c r="A261" s="98"/>
      <c r="B261" s="98"/>
      <c r="C261" s="98"/>
      <c r="D261" s="98"/>
      <c r="E261" s="98"/>
      <c r="F261" s="98"/>
      <c r="G261" s="98"/>
      <c r="H261" s="98"/>
      <c r="I261" s="98"/>
      <c r="J261" s="98"/>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c r="BA261" s="32"/>
      <c r="BB261" s="32"/>
      <c r="BC261" s="32"/>
      <c r="BD261" s="32"/>
      <c r="BE261" s="32"/>
      <c r="BF261" s="32"/>
      <c r="BG261" s="32"/>
      <c r="BH261" s="32"/>
      <c r="BI261" s="32"/>
    </row>
    <row r="262" spans="1:61" ht="15.75">
      <c r="A262" s="98"/>
      <c r="B262" s="98"/>
      <c r="C262" s="98"/>
      <c r="D262" s="98"/>
      <c r="E262" s="98"/>
      <c r="F262" s="98"/>
      <c r="G262" s="98"/>
      <c r="H262" s="98"/>
      <c r="I262" s="98"/>
      <c r="J262" s="98"/>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c r="BA262" s="32"/>
      <c r="BB262" s="32"/>
      <c r="BC262" s="32"/>
      <c r="BD262" s="32"/>
      <c r="BE262" s="32"/>
      <c r="BF262" s="32"/>
      <c r="BG262" s="32"/>
      <c r="BH262" s="32"/>
      <c r="BI262" s="32"/>
    </row>
    <row r="263" spans="1:61" ht="15.75">
      <c r="A263" s="98"/>
      <c r="B263" s="98"/>
      <c r="C263" s="98"/>
      <c r="D263" s="98"/>
      <c r="E263" s="98"/>
      <c r="F263" s="98"/>
      <c r="G263" s="98"/>
      <c r="H263" s="98"/>
      <c r="I263" s="98"/>
      <c r="J263" s="98"/>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c r="BA263" s="32"/>
      <c r="BB263" s="32"/>
      <c r="BC263" s="32"/>
      <c r="BD263" s="32"/>
      <c r="BE263" s="32"/>
      <c r="BF263" s="32"/>
      <c r="BG263" s="32"/>
      <c r="BH263" s="32"/>
      <c r="BI263" s="32"/>
    </row>
    <row r="264" spans="1:61" ht="15.75">
      <c r="A264" s="98"/>
      <c r="B264" s="98"/>
      <c r="C264" s="98"/>
      <c r="D264" s="98"/>
      <c r="E264" s="98"/>
      <c r="F264" s="98"/>
      <c r="G264" s="98"/>
      <c r="H264" s="98"/>
      <c r="I264" s="98"/>
      <c r="J264" s="98"/>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c r="BA264" s="32"/>
      <c r="BB264" s="32"/>
      <c r="BC264" s="32"/>
      <c r="BD264" s="32"/>
      <c r="BE264" s="32"/>
      <c r="BF264" s="32"/>
      <c r="BG264" s="32"/>
      <c r="BH264" s="32"/>
      <c r="BI264" s="32"/>
    </row>
    <row r="265" spans="1:61" ht="15.75">
      <c r="A265" s="98"/>
      <c r="B265" s="98"/>
      <c r="C265" s="98"/>
      <c r="D265" s="98"/>
      <c r="E265" s="98"/>
      <c r="F265" s="98"/>
      <c r="G265" s="98"/>
      <c r="H265" s="98"/>
      <c r="I265" s="98"/>
      <c r="J265" s="98"/>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c r="BA265" s="32"/>
      <c r="BB265" s="32"/>
      <c r="BC265" s="32"/>
      <c r="BD265" s="32"/>
      <c r="BE265" s="32"/>
      <c r="BF265" s="32"/>
      <c r="BG265" s="32"/>
      <c r="BH265" s="32"/>
      <c r="BI265" s="32"/>
    </row>
    <row r="266" spans="1:61" ht="15.75">
      <c r="A266" s="98"/>
      <c r="B266" s="98"/>
      <c r="C266" s="98"/>
      <c r="D266" s="98"/>
      <c r="E266" s="98"/>
      <c r="F266" s="98"/>
      <c r="G266" s="98"/>
      <c r="H266" s="98"/>
      <c r="I266" s="98"/>
      <c r="J266" s="98"/>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c r="BA266" s="32"/>
      <c r="BB266" s="32"/>
      <c r="BC266" s="32"/>
      <c r="BD266" s="32"/>
      <c r="BE266" s="32"/>
      <c r="BF266" s="32"/>
      <c r="BG266" s="32"/>
      <c r="BH266" s="32"/>
      <c r="BI266" s="32"/>
    </row>
    <row r="267" spans="1:61" ht="15.75">
      <c r="A267" s="98"/>
      <c r="B267" s="98"/>
      <c r="C267" s="98"/>
      <c r="D267" s="98"/>
      <c r="E267" s="98"/>
      <c r="F267" s="98"/>
      <c r="G267" s="98"/>
      <c r="H267" s="98"/>
      <c r="I267" s="98"/>
      <c r="J267" s="98"/>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c r="BA267" s="32"/>
      <c r="BB267" s="32"/>
      <c r="BC267" s="32"/>
      <c r="BD267" s="32"/>
      <c r="BE267" s="32"/>
      <c r="BF267" s="32"/>
      <c r="BG267" s="32"/>
      <c r="BH267" s="32"/>
      <c r="BI267" s="32"/>
    </row>
    <row r="268" spans="1:61" ht="15.75">
      <c r="A268" s="98"/>
      <c r="B268" s="98"/>
      <c r="C268" s="98"/>
      <c r="D268" s="98"/>
      <c r="E268" s="98"/>
      <c r="F268" s="98"/>
      <c r="G268" s="98"/>
      <c r="H268" s="98"/>
      <c r="I268" s="98"/>
      <c r="J268" s="98"/>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c r="BA268" s="32"/>
      <c r="BB268" s="32"/>
      <c r="BC268" s="32"/>
      <c r="BD268" s="32"/>
      <c r="BE268" s="32"/>
      <c r="BF268" s="32"/>
      <c r="BG268" s="32"/>
      <c r="BH268" s="32"/>
      <c r="BI268" s="32"/>
    </row>
    <row r="269" spans="1:61" ht="15.75">
      <c r="A269" s="98"/>
      <c r="B269" s="98"/>
      <c r="C269" s="98"/>
      <c r="D269" s="98"/>
      <c r="E269" s="98"/>
      <c r="F269" s="98"/>
      <c r="G269" s="98"/>
      <c r="H269" s="98"/>
      <c r="I269" s="98"/>
      <c r="J269" s="98"/>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c r="BA269" s="32"/>
      <c r="BB269" s="32"/>
      <c r="BC269" s="32"/>
      <c r="BD269" s="32"/>
      <c r="BE269" s="32"/>
      <c r="BF269" s="32"/>
      <c r="BG269" s="32"/>
      <c r="BH269" s="32"/>
      <c r="BI269" s="32"/>
    </row>
    <row r="270" spans="1:61" ht="15.75">
      <c r="A270" s="98"/>
      <c r="B270" s="98"/>
      <c r="C270" s="98"/>
      <c r="D270" s="98"/>
      <c r="E270" s="98"/>
      <c r="F270" s="98"/>
      <c r="G270" s="98"/>
      <c r="H270" s="98"/>
      <c r="I270" s="98"/>
      <c r="J270" s="98"/>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c r="BA270" s="32"/>
      <c r="BB270" s="32"/>
      <c r="BC270" s="32"/>
      <c r="BD270" s="32"/>
      <c r="BE270" s="32"/>
      <c r="BF270" s="32"/>
      <c r="BG270" s="32"/>
      <c r="BH270" s="32"/>
      <c r="BI270" s="32"/>
    </row>
    <row r="271" spans="1:61" ht="15.75">
      <c r="A271" s="98"/>
      <c r="B271" s="98"/>
      <c r="C271" s="98"/>
      <c r="D271" s="98"/>
      <c r="E271" s="98"/>
      <c r="F271" s="98"/>
      <c r="G271" s="98"/>
      <c r="H271" s="98"/>
      <c r="I271" s="98"/>
      <c r="J271" s="98"/>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c r="BA271" s="32"/>
      <c r="BB271" s="32"/>
      <c r="BC271" s="32"/>
      <c r="BD271" s="32"/>
      <c r="BE271" s="32"/>
      <c r="BF271" s="32"/>
      <c r="BG271" s="32"/>
      <c r="BH271" s="32"/>
      <c r="BI271" s="32"/>
    </row>
    <row r="272" spans="1:61" ht="15.75">
      <c r="A272" s="98"/>
      <c r="B272" s="98"/>
      <c r="C272" s="98"/>
      <c r="D272" s="98"/>
      <c r="E272" s="98"/>
      <c r="F272" s="98"/>
      <c r="G272" s="98"/>
      <c r="H272" s="98"/>
      <c r="I272" s="98"/>
      <c r="J272" s="98"/>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c r="BA272" s="32"/>
      <c r="BB272" s="32"/>
      <c r="BC272" s="32"/>
      <c r="BD272" s="32"/>
      <c r="BE272" s="32"/>
      <c r="BF272" s="32"/>
      <c r="BG272" s="32"/>
      <c r="BH272" s="32"/>
      <c r="BI272" s="32"/>
    </row>
    <row r="273" spans="1:61" ht="15.75">
      <c r="A273" s="98"/>
      <c r="B273" s="98"/>
      <c r="C273" s="98"/>
      <c r="D273" s="98"/>
      <c r="E273" s="98"/>
      <c r="F273" s="98"/>
      <c r="G273" s="98"/>
      <c r="H273" s="98"/>
      <c r="I273" s="98"/>
      <c r="J273" s="98"/>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c r="BA273" s="32"/>
      <c r="BB273" s="32"/>
      <c r="BC273" s="32"/>
      <c r="BD273" s="32"/>
      <c r="BE273" s="32"/>
      <c r="BF273" s="32"/>
      <c r="BG273" s="32"/>
      <c r="BH273" s="32"/>
      <c r="BI273" s="32"/>
    </row>
    <row r="274" spans="1:61" ht="15.75">
      <c r="A274" s="98"/>
      <c r="B274" s="98"/>
      <c r="C274" s="98"/>
      <c r="D274" s="98"/>
      <c r="E274" s="98"/>
      <c r="F274" s="98"/>
      <c r="G274" s="98"/>
      <c r="H274" s="98"/>
      <c r="I274" s="98"/>
      <c r="J274" s="98"/>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c r="BA274" s="32"/>
      <c r="BB274" s="32"/>
      <c r="BC274" s="32"/>
      <c r="BD274" s="32"/>
      <c r="BE274" s="32"/>
      <c r="BF274" s="32"/>
      <c r="BG274" s="32"/>
      <c r="BH274" s="32"/>
      <c r="BI274" s="32"/>
    </row>
    <row r="275" spans="1:61" ht="15.75">
      <c r="A275" s="98"/>
      <c r="B275" s="98"/>
      <c r="C275" s="98"/>
      <c r="D275" s="98"/>
      <c r="E275" s="98"/>
      <c r="F275" s="98"/>
      <c r="G275" s="98"/>
      <c r="H275" s="98"/>
      <c r="I275" s="98"/>
      <c r="J275" s="98"/>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c r="BA275" s="32"/>
      <c r="BB275" s="32"/>
      <c r="BC275" s="32"/>
      <c r="BD275" s="32"/>
      <c r="BE275" s="32"/>
      <c r="BF275" s="32"/>
      <c r="BG275" s="32"/>
      <c r="BH275" s="32"/>
      <c r="BI275" s="32"/>
    </row>
    <row r="276" spans="1:61" ht="15.75">
      <c r="A276" s="98"/>
      <c r="B276" s="98"/>
      <c r="C276" s="98"/>
      <c r="D276" s="98"/>
      <c r="E276" s="98"/>
      <c r="F276" s="98"/>
      <c r="G276" s="98"/>
      <c r="H276" s="98"/>
      <c r="I276" s="98"/>
      <c r="J276" s="98"/>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c r="BA276" s="32"/>
      <c r="BB276" s="32"/>
      <c r="BC276" s="32"/>
      <c r="BD276" s="32"/>
      <c r="BE276" s="32"/>
      <c r="BF276" s="32"/>
      <c r="BG276" s="32"/>
      <c r="BH276" s="32"/>
      <c r="BI276" s="32"/>
    </row>
    <row r="277" spans="1:61" ht="15.75">
      <c r="A277" s="98"/>
      <c r="B277" s="98"/>
      <c r="C277" s="98"/>
      <c r="D277" s="98"/>
      <c r="E277" s="98"/>
      <c r="F277" s="98"/>
      <c r="G277" s="98"/>
      <c r="H277" s="98"/>
      <c r="I277" s="98"/>
      <c r="J277" s="98"/>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c r="BA277" s="32"/>
      <c r="BB277" s="32"/>
      <c r="BC277" s="32"/>
      <c r="BD277" s="32"/>
      <c r="BE277" s="32"/>
      <c r="BF277" s="32"/>
      <c r="BG277" s="32"/>
      <c r="BH277" s="32"/>
      <c r="BI277" s="32"/>
    </row>
    <row r="278" spans="1:61" ht="15.75">
      <c r="A278" s="98"/>
      <c r="B278" s="98"/>
      <c r="C278" s="98"/>
      <c r="D278" s="98"/>
      <c r="E278" s="98"/>
      <c r="F278" s="98"/>
      <c r="G278" s="98"/>
      <c r="H278" s="98"/>
      <c r="I278" s="98"/>
      <c r="J278" s="98"/>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c r="BA278" s="32"/>
      <c r="BB278" s="32"/>
      <c r="BC278" s="32"/>
      <c r="BD278" s="32"/>
      <c r="BE278" s="32"/>
      <c r="BF278" s="32"/>
      <c r="BG278" s="32"/>
      <c r="BH278" s="32"/>
      <c r="BI278" s="32"/>
    </row>
    <row r="279" spans="1:61" ht="15.75">
      <c r="A279" s="98"/>
      <c r="B279" s="98"/>
      <c r="C279" s="98"/>
      <c r="D279" s="98"/>
      <c r="E279" s="98"/>
      <c r="F279" s="98"/>
      <c r="G279" s="98"/>
      <c r="H279" s="98"/>
      <c r="I279" s="98"/>
      <c r="J279" s="98"/>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c r="BA279" s="32"/>
      <c r="BB279" s="32"/>
      <c r="BC279" s="32"/>
      <c r="BD279" s="32"/>
      <c r="BE279" s="32"/>
      <c r="BF279" s="32"/>
      <c r="BG279" s="32"/>
      <c r="BH279" s="32"/>
      <c r="BI279" s="32"/>
    </row>
    <row r="280" spans="1:61" ht="15.75">
      <c r="A280" s="98"/>
      <c r="B280" s="98"/>
      <c r="C280" s="98"/>
      <c r="D280" s="98"/>
      <c r="E280" s="98"/>
      <c r="F280" s="98"/>
      <c r="G280" s="98"/>
      <c r="H280" s="98"/>
      <c r="I280" s="98"/>
      <c r="J280" s="98"/>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c r="BA280" s="32"/>
      <c r="BB280" s="32"/>
      <c r="BC280" s="32"/>
      <c r="BD280" s="32"/>
      <c r="BE280" s="32"/>
      <c r="BF280" s="32"/>
      <c r="BG280" s="32"/>
      <c r="BH280" s="32"/>
      <c r="BI280" s="32"/>
    </row>
    <row r="281" spans="1:61" ht="15.75">
      <c r="A281" s="98"/>
      <c r="B281" s="98"/>
      <c r="C281" s="98"/>
      <c r="D281" s="98"/>
      <c r="E281" s="98"/>
      <c r="F281" s="98"/>
      <c r="G281" s="98"/>
      <c r="H281" s="98"/>
      <c r="I281" s="98"/>
      <c r="J281" s="98"/>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c r="BI281" s="32"/>
    </row>
    <row r="282" spans="1:61" ht="15.75">
      <c r="A282" s="98"/>
      <c r="B282" s="98"/>
      <c r="C282" s="98"/>
      <c r="D282" s="98"/>
      <c r="E282" s="98"/>
      <c r="F282" s="98"/>
      <c r="G282" s="98"/>
      <c r="H282" s="98"/>
      <c r="I282" s="98"/>
      <c r="J282" s="98"/>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32"/>
      <c r="BH282" s="32"/>
      <c r="BI282" s="32"/>
    </row>
    <row r="283" spans="1:61" ht="15.75">
      <c r="A283" s="98"/>
      <c r="B283" s="98"/>
      <c r="C283" s="98"/>
      <c r="D283" s="98"/>
      <c r="E283" s="98"/>
      <c r="F283" s="98"/>
      <c r="G283" s="98"/>
      <c r="H283" s="98"/>
      <c r="I283" s="98"/>
      <c r="J283" s="98"/>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c r="BF283" s="32"/>
      <c r="BG283" s="32"/>
      <c r="BH283" s="32"/>
      <c r="BI283" s="32"/>
    </row>
    <row r="284" spans="1:61" ht="15.75">
      <c r="A284" s="98"/>
      <c r="B284" s="98"/>
      <c r="C284" s="98"/>
      <c r="D284" s="98"/>
      <c r="E284" s="98"/>
      <c r="F284" s="98"/>
      <c r="G284" s="98"/>
      <c r="H284" s="98"/>
      <c r="I284" s="98"/>
      <c r="J284" s="98"/>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c r="BA284" s="32"/>
      <c r="BB284" s="32"/>
      <c r="BC284" s="32"/>
      <c r="BD284" s="32"/>
      <c r="BE284" s="32"/>
      <c r="BF284" s="32"/>
      <c r="BG284" s="32"/>
      <c r="BH284" s="32"/>
      <c r="BI284" s="32"/>
    </row>
    <row r="285" spans="1:61" ht="15.75">
      <c r="A285" s="98"/>
      <c r="B285" s="98"/>
      <c r="C285" s="98"/>
      <c r="D285" s="98"/>
      <c r="E285" s="98"/>
      <c r="F285" s="98"/>
      <c r="G285" s="98"/>
      <c r="H285" s="98"/>
      <c r="I285" s="98"/>
      <c r="J285" s="98"/>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c r="BI285" s="32"/>
    </row>
    <row r="286" spans="1:61" ht="15.75">
      <c r="A286" s="98"/>
      <c r="B286" s="98"/>
      <c r="C286" s="98"/>
      <c r="D286" s="98"/>
      <c r="E286" s="98"/>
      <c r="F286" s="98"/>
      <c r="G286" s="98"/>
      <c r="H286" s="98"/>
      <c r="I286" s="98"/>
      <c r="J286" s="98"/>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c r="BI286" s="32"/>
    </row>
    <row r="287" spans="1:61" ht="15.75">
      <c r="A287" s="98"/>
      <c r="B287" s="98"/>
      <c r="C287" s="98"/>
      <c r="D287" s="98"/>
      <c r="E287" s="98"/>
      <c r="F287" s="98"/>
      <c r="G287" s="98"/>
      <c r="H287" s="98"/>
      <c r="I287" s="98"/>
      <c r="J287" s="98"/>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c r="BI287" s="32"/>
    </row>
    <row r="288" spans="1:61" ht="15.75">
      <c r="A288" s="98"/>
      <c r="B288" s="98"/>
      <c r="C288" s="98"/>
      <c r="D288" s="98"/>
      <c r="E288" s="98"/>
      <c r="F288" s="98"/>
      <c r="G288" s="98"/>
      <c r="H288" s="98"/>
      <c r="I288" s="98"/>
      <c r="J288" s="98"/>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row>
    <row r="289" spans="1:61" ht="15.75">
      <c r="A289" s="98"/>
      <c r="B289" s="98"/>
      <c r="C289" s="98"/>
      <c r="D289" s="98"/>
      <c r="E289" s="98"/>
      <c r="F289" s="98"/>
      <c r="G289" s="98"/>
      <c r="H289" s="98"/>
      <c r="I289" s="98"/>
      <c r="J289" s="98"/>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row>
    <row r="290" spans="1:61" ht="15.75">
      <c r="A290" s="98"/>
      <c r="B290" s="98"/>
      <c r="C290" s="98"/>
      <c r="D290" s="98"/>
      <c r="E290" s="98"/>
      <c r="F290" s="98"/>
      <c r="G290" s="98"/>
      <c r="H290" s="98"/>
      <c r="I290" s="98"/>
      <c r="J290" s="98"/>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c r="BI290" s="32"/>
    </row>
    <row r="291" spans="1:61" ht="15.75">
      <c r="A291" s="98"/>
      <c r="B291" s="98"/>
      <c r="C291" s="98"/>
      <c r="D291" s="98"/>
      <c r="E291" s="98"/>
      <c r="F291" s="98"/>
      <c r="G291" s="98"/>
      <c r="H291" s="98"/>
      <c r="I291" s="98"/>
      <c r="J291" s="98"/>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c r="BA291" s="32"/>
      <c r="BB291" s="32"/>
      <c r="BC291" s="32"/>
      <c r="BD291" s="32"/>
      <c r="BE291" s="32"/>
      <c r="BF291" s="32"/>
      <c r="BG291" s="32"/>
      <c r="BH291" s="32"/>
      <c r="BI291" s="32"/>
    </row>
    <row r="292" spans="1:61" ht="15.75">
      <c r="A292" s="98"/>
      <c r="B292" s="98"/>
      <c r="C292" s="98"/>
      <c r="D292" s="98"/>
      <c r="E292" s="98"/>
      <c r="F292" s="98"/>
      <c r="G292" s="98"/>
      <c r="H292" s="98"/>
      <c r="I292" s="98"/>
      <c r="J292" s="98"/>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c r="BA292" s="32"/>
      <c r="BB292" s="32"/>
      <c r="BC292" s="32"/>
      <c r="BD292" s="32"/>
      <c r="BE292" s="32"/>
      <c r="BF292" s="32"/>
      <c r="BG292" s="32"/>
      <c r="BH292" s="32"/>
      <c r="BI292" s="32"/>
    </row>
    <row r="293" spans="1:61" ht="15.75">
      <c r="A293" s="98"/>
      <c r="B293" s="98"/>
      <c r="C293" s="98"/>
      <c r="D293" s="98"/>
      <c r="E293" s="98"/>
      <c r="F293" s="98"/>
      <c r="G293" s="98"/>
      <c r="H293" s="98"/>
      <c r="I293" s="98"/>
      <c r="J293" s="98"/>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c r="BA293" s="32"/>
      <c r="BB293" s="32"/>
      <c r="BC293" s="32"/>
      <c r="BD293" s="32"/>
      <c r="BE293" s="32"/>
      <c r="BF293" s="32"/>
      <c r="BG293" s="32"/>
      <c r="BH293" s="32"/>
      <c r="BI293" s="32"/>
    </row>
    <row r="294" spans="1:61" ht="15.75">
      <c r="A294" s="98"/>
      <c r="B294" s="98"/>
      <c r="C294" s="98"/>
      <c r="D294" s="98"/>
      <c r="E294" s="98"/>
      <c r="F294" s="98"/>
      <c r="G294" s="98"/>
      <c r="H294" s="98"/>
      <c r="I294" s="98"/>
      <c r="J294" s="98"/>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c r="BA294" s="32"/>
      <c r="BB294" s="32"/>
      <c r="BC294" s="32"/>
      <c r="BD294" s="32"/>
      <c r="BE294" s="32"/>
      <c r="BF294" s="32"/>
      <c r="BG294" s="32"/>
      <c r="BH294" s="32"/>
      <c r="BI294" s="32"/>
    </row>
    <row r="295" spans="1:61" ht="15.75">
      <c r="A295" s="98"/>
      <c r="B295" s="98"/>
      <c r="C295" s="98"/>
      <c r="D295" s="98"/>
      <c r="E295" s="98"/>
      <c r="F295" s="98"/>
      <c r="G295" s="98"/>
      <c r="H295" s="98"/>
      <c r="I295" s="98"/>
      <c r="J295" s="98"/>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c r="BA295" s="32"/>
      <c r="BB295" s="32"/>
      <c r="BC295" s="32"/>
      <c r="BD295" s="32"/>
      <c r="BE295" s="32"/>
      <c r="BF295" s="32"/>
      <c r="BG295" s="32"/>
      <c r="BH295" s="32"/>
      <c r="BI295" s="32"/>
    </row>
    <row r="296" spans="1:61" ht="15.75">
      <c r="A296" s="98"/>
      <c r="B296" s="98"/>
      <c r="C296" s="98"/>
      <c r="D296" s="98"/>
      <c r="E296" s="98"/>
      <c r="F296" s="98"/>
      <c r="G296" s="98"/>
      <c r="H296" s="98"/>
      <c r="I296" s="98"/>
      <c r="J296" s="98"/>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c r="BA296" s="32"/>
      <c r="BB296" s="32"/>
      <c r="BC296" s="32"/>
      <c r="BD296" s="32"/>
      <c r="BE296" s="32"/>
      <c r="BF296" s="32"/>
      <c r="BG296" s="32"/>
      <c r="BH296" s="32"/>
      <c r="BI296" s="32"/>
    </row>
    <row r="297" spans="1:61" ht="15.75">
      <c r="A297" s="98"/>
      <c r="B297" s="98"/>
      <c r="C297" s="98"/>
      <c r="D297" s="98"/>
      <c r="E297" s="98"/>
      <c r="F297" s="98"/>
      <c r="G297" s="98"/>
      <c r="H297" s="98"/>
      <c r="I297" s="98"/>
      <c r="J297" s="98"/>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c r="AU297" s="32"/>
      <c r="AV297" s="32"/>
      <c r="AW297" s="32"/>
      <c r="AX297" s="32"/>
      <c r="AY297" s="32"/>
      <c r="AZ297" s="32"/>
      <c r="BA297" s="32"/>
      <c r="BB297" s="32"/>
      <c r="BC297" s="32"/>
      <c r="BD297" s="32"/>
      <c r="BE297" s="32"/>
      <c r="BF297" s="32"/>
      <c r="BG297" s="32"/>
      <c r="BH297" s="32"/>
      <c r="BI297" s="32"/>
    </row>
    <row r="298" spans="1:61" ht="15.75">
      <c r="A298" s="98"/>
      <c r="B298" s="98"/>
      <c r="C298" s="98"/>
      <c r="D298" s="98"/>
      <c r="E298" s="98"/>
      <c r="F298" s="98"/>
      <c r="G298" s="98"/>
      <c r="H298" s="98"/>
      <c r="I298" s="98"/>
      <c r="J298" s="98"/>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c r="BA298" s="32"/>
      <c r="BB298" s="32"/>
      <c r="BC298" s="32"/>
      <c r="BD298" s="32"/>
      <c r="BE298" s="32"/>
      <c r="BF298" s="32"/>
      <c r="BG298" s="32"/>
      <c r="BH298" s="32"/>
      <c r="BI298" s="32"/>
    </row>
    <row r="299" spans="1:61" ht="15.75">
      <c r="A299" s="98"/>
      <c r="B299" s="98"/>
      <c r="C299" s="98"/>
      <c r="D299" s="98"/>
      <c r="E299" s="98"/>
      <c r="F299" s="98"/>
      <c r="G299" s="98"/>
      <c r="H299" s="98"/>
      <c r="I299" s="98"/>
      <c r="J299" s="98"/>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c r="BA299" s="32"/>
      <c r="BB299" s="32"/>
      <c r="BC299" s="32"/>
      <c r="BD299" s="32"/>
      <c r="BE299" s="32"/>
      <c r="BF299" s="32"/>
      <c r="BG299" s="32"/>
      <c r="BH299" s="32"/>
      <c r="BI299" s="32"/>
    </row>
    <row r="300" spans="1:61" ht="15.75">
      <c r="A300" s="98"/>
      <c r="B300" s="98"/>
      <c r="C300" s="98"/>
      <c r="D300" s="98"/>
      <c r="E300" s="98"/>
      <c r="F300" s="98"/>
      <c r="G300" s="98"/>
      <c r="H300" s="98"/>
      <c r="I300" s="98"/>
      <c r="J300" s="98"/>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c r="BA300" s="32"/>
      <c r="BB300" s="32"/>
      <c r="BC300" s="32"/>
      <c r="BD300" s="32"/>
      <c r="BE300" s="32"/>
      <c r="BF300" s="32"/>
      <c r="BG300" s="32"/>
      <c r="BH300" s="32"/>
      <c r="BI300" s="32"/>
    </row>
    <row r="301" spans="1:61" ht="15.75">
      <c r="A301" s="98"/>
      <c r="B301" s="98"/>
      <c r="C301" s="98"/>
      <c r="D301" s="98"/>
      <c r="E301" s="98"/>
      <c r="F301" s="98"/>
      <c r="G301" s="98"/>
      <c r="H301" s="98"/>
      <c r="I301" s="98"/>
      <c r="J301" s="98"/>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c r="AY301" s="32"/>
      <c r="AZ301" s="32"/>
      <c r="BA301" s="32"/>
      <c r="BB301" s="32"/>
      <c r="BC301" s="32"/>
      <c r="BD301" s="32"/>
      <c r="BE301" s="32"/>
      <c r="BF301" s="32"/>
      <c r="BG301" s="32"/>
      <c r="BH301" s="32"/>
      <c r="BI301" s="32"/>
    </row>
    <row r="302" spans="1:61" ht="15.75">
      <c r="A302" s="98"/>
      <c r="B302" s="98"/>
      <c r="C302" s="98"/>
      <c r="D302" s="98"/>
      <c r="E302" s="98"/>
      <c r="F302" s="98"/>
      <c r="G302" s="98"/>
      <c r="H302" s="98"/>
      <c r="I302" s="98"/>
      <c r="J302" s="98"/>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c r="AY302" s="32"/>
      <c r="AZ302" s="32"/>
      <c r="BA302" s="32"/>
      <c r="BB302" s="32"/>
      <c r="BC302" s="32"/>
      <c r="BD302" s="32"/>
      <c r="BE302" s="32"/>
      <c r="BF302" s="32"/>
      <c r="BG302" s="32"/>
      <c r="BH302" s="32"/>
      <c r="BI302" s="32"/>
    </row>
    <row r="303" spans="1:61" ht="15.75">
      <c r="A303" s="98"/>
      <c r="B303" s="98"/>
      <c r="C303" s="98"/>
      <c r="D303" s="98"/>
      <c r="E303" s="98"/>
      <c r="F303" s="98"/>
      <c r="G303" s="98"/>
      <c r="H303" s="98"/>
      <c r="I303" s="98"/>
      <c r="J303" s="98"/>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c r="AY303" s="32"/>
      <c r="AZ303" s="32"/>
      <c r="BA303" s="32"/>
      <c r="BB303" s="32"/>
      <c r="BC303" s="32"/>
      <c r="BD303" s="32"/>
      <c r="BE303" s="32"/>
      <c r="BF303" s="32"/>
      <c r="BG303" s="32"/>
      <c r="BH303" s="32"/>
      <c r="BI303" s="32"/>
    </row>
    <row r="304" spans="1:61" ht="15.75">
      <c r="A304" s="98"/>
      <c r="B304" s="98"/>
      <c r="C304" s="98"/>
      <c r="D304" s="98"/>
      <c r="E304" s="98"/>
      <c r="F304" s="98"/>
      <c r="G304" s="98"/>
      <c r="H304" s="98"/>
      <c r="I304" s="98"/>
      <c r="J304" s="98"/>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c r="AY304" s="32"/>
      <c r="AZ304" s="32"/>
      <c r="BA304" s="32"/>
      <c r="BB304" s="32"/>
      <c r="BC304" s="32"/>
      <c r="BD304" s="32"/>
      <c r="BE304" s="32"/>
      <c r="BF304" s="32"/>
      <c r="BG304" s="32"/>
      <c r="BH304" s="32"/>
      <c r="BI304" s="32"/>
    </row>
    <row r="305" spans="1:61" ht="15.75">
      <c r="A305" s="98"/>
      <c r="B305" s="98"/>
      <c r="C305" s="98"/>
      <c r="D305" s="98"/>
      <c r="E305" s="98"/>
      <c r="F305" s="98"/>
      <c r="G305" s="98"/>
      <c r="H305" s="98"/>
      <c r="I305" s="98"/>
      <c r="J305" s="98"/>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c r="BA305" s="32"/>
      <c r="BB305" s="32"/>
      <c r="BC305" s="32"/>
      <c r="BD305" s="32"/>
      <c r="BE305" s="32"/>
      <c r="BF305" s="32"/>
      <c r="BG305" s="32"/>
      <c r="BH305" s="32"/>
      <c r="BI305" s="32"/>
    </row>
    <row r="306" spans="1:61" ht="15.75">
      <c r="A306" s="98"/>
      <c r="B306" s="98"/>
      <c r="C306" s="98"/>
      <c r="D306" s="98"/>
      <c r="E306" s="98"/>
      <c r="F306" s="98"/>
      <c r="G306" s="98"/>
      <c r="H306" s="98"/>
      <c r="I306" s="98"/>
      <c r="J306" s="98"/>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c r="BA306" s="32"/>
      <c r="BB306" s="32"/>
      <c r="BC306" s="32"/>
      <c r="BD306" s="32"/>
      <c r="BE306" s="32"/>
      <c r="BF306" s="32"/>
      <c r="BG306" s="32"/>
      <c r="BH306" s="32"/>
      <c r="BI306" s="32"/>
    </row>
    <row r="307" spans="1:61" ht="15.75">
      <c r="A307" s="98"/>
      <c r="B307" s="98"/>
      <c r="C307" s="98"/>
      <c r="D307" s="98"/>
      <c r="E307" s="98"/>
      <c r="F307" s="98"/>
      <c r="G307" s="98"/>
      <c r="H307" s="98"/>
      <c r="I307" s="98"/>
      <c r="J307" s="98"/>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c r="AY307" s="32"/>
      <c r="AZ307" s="32"/>
      <c r="BA307" s="32"/>
      <c r="BB307" s="32"/>
      <c r="BC307" s="32"/>
      <c r="BD307" s="32"/>
      <c r="BE307" s="32"/>
      <c r="BF307" s="32"/>
      <c r="BG307" s="32"/>
      <c r="BH307" s="32"/>
      <c r="BI307" s="32"/>
    </row>
    <row r="308" spans="1:61" ht="15.75">
      <c r="A308" s="98"/>
      <c r="B308" s="98"/>
      <c r="C308" s="98"/>
      <c r="D308" s="98"/>
      <c r="E308" s="98"/>
      <c r="F308" s="98"/>
      <c r="G308" s="98"/>
      <c r="H308" s="98"/>
      <c r="I308" s="98"/>
      <c r="J308" s="98"/>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c r="AU308" s="32"/>
      <c r="AV308" s="32"/>
      <c r="AW308" s="32"/>
      <c r="AX308" s="32"/>
      <c r="AY308" s="32"/>
      <c r="AZ308" s="32"/>
      <c r="BA308" s="32"/>
      <c r="BB308" s="32"/>
      <c r="BC308" s="32"/>
      <c r="BD308" s="32"/>
      <c r="BE308" s="32"/>
      <c r="BF308" s="32"/>
      <c r="BG308" s="32"/>
      <c r="BH308" s="32"/>
      <c r="BI308" s="32"/>
    </row>
    <row r="309" spans="1:61" ht="15.75">
      <c r="A309" s="98"/>
      <c r="B309" s="98"/>
      <c r="C309" s="98"/>
      <c r="D309" s="98"/>
      <c r="E309" s="98"/>
      <c r="F309" s="98"/>
      <c r="G309" s="98"/>
      <c r="H309" s="98"/>
      <c r="I309" s="98"/>
      <c r="J309" s="98"/>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c r="AY309" s="32"/>
      <c r="AZ309" s="32"/>
      <c r="BA309" s="32"/>
      <c r="BB309" s="32"/>
      <c r="BC309" s="32"/>
      <c r="BD309" s="32"/>
      <c r="BE309" s="32"/>
      <c r="BF309" s="32"/>
      <c r="BG309" s="32"/>
      <c r="BH309" s="32"/>
      <c r="BI309" s="32"/>
    </row>
    <row r="310" spans="1:61" ht="15.75">
      <c r="A310" s="98"/>
      <c r="B310" s="98"/>
      <c r="C310" s="98"/>
      <c r="D310" s="98"/>
      <c r="E310" s="98"/>
      <c r="F310" s="98"/>
      <c r="G310" s="98"/>
      <c r="H310" s="98"/>
      <c r="I310" s="98"/>
      <c r="J310" s="98"/>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c r="BA310" s="32"/>
      <c r="BB310" s="32"/>
      <c r="BC310" s="32"/>
      <c r="BD310" s="32"/>
      <c r="BE310" s="32"/>
      <c r="BF310" s="32"/>
      <c r="BG310" s="32"/>
      <c r="BH310" s="32"/>
      <c r="BI310" s="32"/>
    </row>
    <row r="311" spans="1:61" ht="15.75">
      <c r="A311" s="98"/>
      <c r="B311" s="98"/>
      <c r="C311" s="98"/>
      <c r="D311" s="98"/>
      <c r="E311" s="98"/>
      <c r="F311" s="98"/>
      <c r="G311" s="98"/>
      <c r="H311" s="98"/>
      <c r="I311" s="98"/>
      <c r="J311" s="98"/>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c r="BA311" s="32"/>
      <c r="BB311" s="32"/>
      <c r="BC311" s="32"/>
      <c r="BD311" s="32"/>
      <c r="BE311" s="32"/>
      <c r="BF311" s="32"/>
      <c r="BG311" s="32"/>
      <c r="BH311" s="32"/>
      <c r="BI311" s="32"/>
    </row>
    <row r="312" spans="1:61" ht="15.75">
      <c r="A312" s="98"/>
      <c r="B312" s="98"/>
      <c r="C312" s="98"/>
      <c r="D312" s="98"/>
      <c r="E312" s="98"/>
      <c r="F312" s="98"/>
      <c r="G312" s="98"/>
      <c r="H312" s="98"/>
      <c r="I312" s="98"/>
      <c r="J312" s="98"/>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c r="AY312" s="32"/>
      <c r="AZ312" s="32"/>
      <c r="BA312" s="32"/>
      <c r="BB312" s="32"/>
      <c r="BC312" s="32"/>
      <c r="BD312" s="32"/>
      <c r="BE312" s="32"/>
      <c r="BF312" s="32"/>
      <c r="BG312" s="32"/>
      <c r="BH312" s="32"/>
      <c r="BI312" s="32"/>
    </row>
    <row r="313" spans="1:61" ht="15.75">
      <c r="A313" s="98"/>
      <c r="B313" s="98"/>
      <c r="C313" s="98"/>
      <c r="D313" s="98"/>
      <c r="E313" s="98"/>
      <c r="F313" s="98"/>
      <c r="G313" s="98"/>
      <c r="H313" s="98"/>
      <c r="I313" s="98"/>
      <c r="J313" s="98"/>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c r="BA313" s="32"/>
      <c r="BB313" s="32"/>
      <c r="BC313" s="32"/>
      <c r="BD313" s="32"/>
      <c r="BE313" s="32"/>
      <c r="BF313" s="32"/>
      <c r="BG313" s="32"/>
      <c r="BH313" s="32"/>
      <c r="BI313" s="32"/>
    </row>
    <row r="314" spans="1:61" ht="15.75">
      <c r="A314" s="98"/>
      <c r="B314" s="98"/>
      <c r="C314" s="98"/>
      <c r="D314" s="98"/>
      <c r="E314" s="98"/>
      <c r="F314" s="98"/>
      <c r="G314" s="98"/>
      <c r="H314" s="98"/>
      <c r="I314" s="98"/>
      <c r="J314" s="98"/>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c r="BA314" s="32"/>
      <c r="BB314" s="32"/>
      <c r="BC314" s="32"/>
      <c r="BD314" s="32"/>
      <c r="BE314" s="32"/>
      <c r="BF314" s="32"/>
      <c r="BG314" s="32"/>
      <c r="BH314" s="32"/>
      <c r="BI314" s="32"/>
    </row>
    <row r="315" spans="1:61" ht="15.75">
      <c r="A315" s="98"/>
      <c r="B315" s="98"/>
      <c r="C315" s="98"/>
      <c r="D315" s="98"/>
      <c r="E315" s="98"/>
      <c r="F315" s="98"/>
      <c r="G315" s="98"/>
      <c r="H315" s="98"/>
      <c r="I315" s="98"/>
      <c r="J315" s="98"/>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c r="AU315" s="32"/>
      <c r="AV315" s="32"/>
      <c r="AW315" s="32"/>
      <c r="AX315" s="32"/>
      <c r="AY315" s="32"/>
      <c r="AZ315" s="32"/>
      <c r="BA315" s="32"/>
      <c r="BB315" s="32"/>
      <c r="BC315" s="32"/>
      <c r="BD315" s="32"/>
      <c r="BE315" s="32"/>
      <c r="BF315" s="32"/>
      <c r="BG315" s="32"/>
      <c r="BH315" s="32"/>
      <c r="BI315" s="32"/>
    </row>
    <row r="316" spans="1:61" ht="15.75">
      <c r="A316" s="98"/>
      <c r="B316" s="98"/>
      <c r="C316" s="98"/>
      <c r="D316" s="98"/>
      <c r="E316" s="98"/>
      <c r="F316" s="98"/>
      <c r="G316" s="98"/>
      <c r="H316" s="98"/>
      <c r="I316" s="98"/>
      <c r="J316" s="98"/>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c r="BA316" s="32"/>
      <c r="BB316" s="32"/>
      <c r="BC316" s="32"/>
      <c r="BD316" s="32"/>
      <c r="BE316" s="32"/>
      <c r="BF316" s="32"/>
      <c r="BG316" s="32"/>
      <c r="BH316" s="32"/>
      <c r="BI316" s="32"/>
    </row>
    <row r="317" spans="1:61" ht="15.75">
      <c r="A317" s="98"/>
      <c r="B317" s="98"/>
      <c r="C317" s="98"/>
      <c r="D317" s="98"/>
      <c r="E317" s="98"/>
      <c r="F317" s="98"/>
      <c r="G317" s="98"/>
      <c r="H317" s="98"/>
      <c r="I317" s="98"/>
      <c r="J317" s="98"/>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c r="AY317" s="32"/>
      <c r="AZ317" s="32"/>
      <c r="BA317" s="32"/>
      <c r="BB317" s="32"/>
      <c r="BC317" s="32"/>
      <c r="BD317" s="32"/>
      <c r="BE317" s="32"/>
      <c r="BF317" s="32"/>
      <c r="BG317" s="32"/>
      <c r="BH317" s="32"/>
      <c r="BI317" s="32"/>
    </row>
    <row r="318" spans="1:61" ht="15.75">
      <c r="A318" s="98"/>
      <c r="B318" s="98"/>
      <c r="C318" s="98"/>
      <c r="D318" s="98"/>
      <c r="E318" s="98"/>
      <c r="F318" s="98"/>
      <c r="G318" s="98"/>
      <c r="H318" s="98"/>
      <c r="I318" s="98"/>
      <c r="J318" s="98"/>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c r="AU318" s="32"/>
      <c r="AV318" s="32"/>
      <c r="AW318" s="32"/>
      <c r="AX318" s="32"/>
      <c r="AY318" s="32"/>
      <c r="AZ318" s="32"/>
      <c r="BA318" s="32"/>
      <c r="BB318" s="32"/>
      <c r="BC318" s="32"/>
      <c r="BD318" s="32"/>
      <c r="BE318" s="32"/>
      <c r="BF318" s="32"/>
      <c r="BG318" s="32"/>
      <c r="BH318" s="32"/>
      <c r="BI318" s="32"/>
    </row>
    <row r="319" spans="1:61" ht="15.75">
      <c r="A319" s="98"/>
      <c r="B319" s="98"/>
      <c r="C319" s="98"/>
      <c r="D319" s="98"/>
      <c r="E319" s="98"/>
      <c r="F319" s="98"/>
      <c r="G319" s="98"/>
      <c r="H319" s="98"/>
      <c r="I319" s="98"/>
      <c r="J319" s="98"/>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c r="AY319" s="32"/>
      <c r="AZ319" s="32"/>
      <c r="BA319" s="32"/>
      <c r="BB319" s="32"/>
      <c r="BC319" s="32"/>
      <c r="BD319" s="32"/>
      <c r="BE319" s="32"/>
      <c r="BF319" s="32"/>
      <c r="BG319" s="32"/>
      <c r="BH319" s="32"/>
      <c r="BI319" s="32"/>
    </row>
    <row r="320" spans="1:61" ht="15.75">
      <c r="A320" s="98"/>
      <c r="B320" s="98"/>
      <c r="C320" s="98"/>
      <c r="D320" s="98"/>
      <c r="E320" s="98"/>
      <c r="F320" s="98"/>
      <c r="G320" s="98"/>
      <c r="H320" s="98"/>
      <c r="I320" s="98"/>
      <c r="J320" s="98"/>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c r="AY320" s="32"/>
      <c r="AZ320" s="32"/>
      <c r="BA320" s="32"/>
      <c r="BB320" s="32"/>
      <c r="BC320" s="32"/>
      <c r="BD320" s="32"/>
      <c r="BE320" s="32"/>
      <c r="BF320" s="32"/>
      <c r="BG320" s="32"/>
      <c r="BH320" s="32"/>
      <c r="BI320" s="32"/>
    </row>
    <row r="321" spans="1:61" ht="15.75">
      <c r="A321" s="98"/>
      <c r="B321" s="98"/>
      <c r="C321" s="98"/>
      <c r="D321" s="98"/>
      <c r="E321" s="98"/>
      <c r="F321" s="98"/>
      <c r="G321" s="98"/>
      <c r="H321" s="98"/>
      <c r="I321" s="98"/>
      <c r="J321" s="98"/>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2"/>
      <c r="AZ321" s="32"/>
      <c r="BA321" s="32"/>
      <c r="BB321" s="32"/>
      <c r="BC321" s="32"/>
      <c r="BD321" s="32"/>
      <c r="BE321" s="32"/>
      <c r="BF321" s="32"/>
      <c r="BG321" s="32"/>
      <c r="BH321" s="32"/>
      <c r="BI321" s="32"/>
    </row>
    <row r="322" spans="1:61" ht="15.75">
      <c r="A322" s="98"/>
      <c r="B322" s="98"/>
      <c r="C322" s="98"/>
      <c r="D322" s="98"/>
      <c r="E322" s="98"/>
      <c r="F322" s="98"/>
      <c r="G322" s="98"/>
      <c r="H322" s="98"/>
      <c r="I322" s="98"/>
      <c r="J322" s="98"/>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c r="AY322" s="32"/>
      <c r="AZ322" s="32"/>
      <c r="BA322" s="32"/>
      <c r="BB322" s="32"/>
      <c r="BC322" s="32"/>
      <c r="BD322" s="32"/>
      <c r="BE322" s="32"/>
      <c r="BF322" s="32"/>
      <c r="BG322" s="32"/>
      <c r="BH322" s="32"/>
      <c r="BI322" s="32"/>
    </row>
    <row r="323" spans="1:61" ht="15.75">
      <c r="A323" s="98"/>
      <c r="B323" s="98"/>
      <c r="C323" s="98"/>
      <c r="D323" s="98"/>
      <c r="E323" s="98"/>
      <c r="F323" s="98"/>
      <c r="G323" s="98"/>
      <c r="H323" s="98"/>
      <c r="I323" s="98"/>
      <c r="J323" s="98"/>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c r="AY323" s="32"/>
      <c r="AZ323" s="32"/>
      <c r="BA323" s="32"/>
      <c r="BB323" s="32"/>
      <c r="BC323" s="32"/>
      <c r="BD323" s="32"/>
      <c r="BE323" s="32"/>
      <c r="BF323" s="32"/>
      <c r="BG323" s="32"/>
      <c r="BH323" s="32"/>
      <c r="BI323" s="32"/>
    </row>
    <row r="324" spans="1:61" ht="15.75">
      <c r="A324" s="98"/>
      <c r="B324" s="98"/>
      <c r="C324" s="98"/>
      <c r="D324" s="98"/>
      <c r="E324" s="98"/>
      <c r="F324" s="98"/>
      <c r="G324" s="98"/>
      <c r="H324" s="98"/>
      <c r="I324" s="98"/>
      <c r="J324" s="98"/>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c r="BA324" s="32"/>
      <c r="BB324" s="32"/>
      <c r="BC324" s="32"/>
      <c r="BD324" s="32"/>
      <c r="BE324" s="32"/>
      <c r="BF324" s="32"/>
      <c r="BG324" s="32"/>
      <c r="BH324" s="32"/>
      <c r="BI324" s="32"/>
    </row>
    <row r="325" spans="1:61" ht="15.75">
      <c r="A325" s="98"/>
      <c r="B325" s="98"/>
      <c r="C325" s="98"/>
      <c r="D325" s="98"/>
      <c r="E325" s="98"/>
      <c r="F325" s="98"/>
      <c r="G325" s="98"/>
      <c r="H325" s="98"/>
      <c r="I325" s="98"/>
      <c r="J325" s="98"/>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c r="AY325" s="32"/>
      <c r="AZ325" s="32"/>
      <c r="BA325" s="32"/>
      <c r="BB325" s="32"/>
      <c r="BC325" s="32"/>
      <c r="BD325" s="32"/>
      <c r="BE325" s="32"/>
      <c r="BF325" s="32"/>
      <c r="BG325" s="32"/>
      <c r="BH325" s="32"/>
      <c r="BI325" s="32"/>
    </row>
    <row r="326" spans="1:61" ht="15.75">
      <c r="A326" s="98"/>
      <c r="B326" s="98"/>
      <c r="C326" s="98"/>
      <c r="D326" s="98"/>
      <c r="E326" s="98"/>
      <c r="F326" s="98"/>
      <c r="G326" s="98"/>
      <c r="H326" s="98"/>
      <c r="I326" s="98"/>
      <c r="J326" s="98"/>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c r="BA326" s="32"/>
      <c r="BB326" s="32"/>
      <c r="BC326" s="32"/>
      <c r="BD326" s="32"/>
      <c r="BE326" s="32"/>
      <c r="BF326" s="32"/>
      <c r="BG326" s="32"/>
      <c r="BH326" s="32"/>
      <c r="BI326" s="32"/>
    </row>
    <row r="327" spans="1:61" ht="15.75">
      <c r="A327" s="98"/>
      <c r="B327" s="98"/>
      <c r="C327" s="98"/>
      <c r="D327" s="98"/>
      <c r="E327" s="98"/>
      <c r="F327" s="98"/>
      <c r="G327" s="98"/>
      <c r="H327" s="98"/>
      <c r="I327" s="98"/>
      <c r="J327" s="98"/>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c r="AU327" s="32"/>
      <c r="AV327" s="32"/>
      <c r="AW327" s="32"/>
      <c r="AX327" s="32"/>
      <c r="AY327" s="32"/>
      <c r="AZ327" s="32"/>
      <c r="BA327" s="32"/>
      <c r="BB327" s="32"/>
      <c r="BC327" s="32"/>
      <c r="BD327" s="32"/>
      <c r="BE327" s="32"/>
      <c r="BF327" s="32"/>
      <c r="BG327" s="32"/>
      <c r="BH327" s="32"/>
      <c r="BI327" s="32"/>
    </row>
    <row r="328" spans="1:61" ht="15.75">
      <c r="A328" s="98"/>
      <c r="B328" s="98"/>
      <c r="C328" s="98"/>
      <c r="D328" s="98"/>
      <c r="E328" s="98"/>
      <c r="F328" s="98"/>
      <c r="G328" s="98"/>
      <c r="H328" s="98"/>
      <c r="I328" s="98"/>
      <c r="J328" s="98"/>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c r="AU328" s="32"/>
      <c r="AV328" s="32"/>
      <c r="AW328" s="32"/>
      <c r="AX328" s="32"/>
      <c r="AY328" s="32"/>
      <c r="AZ328" s="32"/>
      <c r="BA328" s="32"/>
      <c r="BB328" s="32"/>
      <c r="BC328" s="32"/>
      <c r="BD328" s="32"/>
      <c r="BE328" s="32"/>
      <c r="BF328" s="32"/>
      <c r="BG328" s="32"/>
      <c r="BH328" s="32"/>
      <c r="BI328" s="32"/>
    </row>
    <row r="329" spans="1:61" ht="15.75">
      <c r="A329" s="98"/>
      <c r="B329" s="98"/>
      <c r="C329" s="98"/>
      <c r="D329" s="98"/>
      <c r="E329" s="98"/>
      <c r="F329" s="98"/>
      <c r="G329" s="98"/>
      <c r="H329" s="98"/>
      <c r="I329" s="98"/>
      <c r="J329" s="98"/>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c r="AY329" s="32"/>
      <c r="AZ329" s="32"/>
      <c r="BA329" s="32"/>
      <c r="BB329" s="32"/>
      <c r="BC329" s="32"/>
      <c r="BD329" s="32"/>
      <c r="BE329" s="32"/>
      <c r="BF329" s="32"/>
      <c r="BG329" s="32"/>
      <c r="BH329" s="32"/>
      <c r="BI329" s="32"/>
    </row>
    <row r="330" spans="1:61" ht="15.75">
      <c r="A330" s="98"/>
      <c r="B330" s="98"/>
      <c r="C330" s="98"/>
      <c r="D330" s="98"/>
      <c r="E330" s="98"/>
      <c r="F330" s="98"/>
      <c r="G330" s="98"/>
      <c r="H330" s="98"/>
      <c r="I330" s="98"/>
      <c r="J330" s="98"/>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c r="AU330" s="32"/>
      <c r="AV330" s="32"/>
      <c r="AW330" s="32"/>
      <c r="AX330" s="32"/>
      <c r="AY330" s="32"/>
      <c r="AZ330" s="32"/>
      <c r="BA330" s="32"/>
      <c r="BB330" s="32"/>
      <c r="BC330" s="32"/>
      <c r="BD330" s="32"/>
      <c r="BE330" s="32"/>
      <c r="BF330" s="32"/>
      <c r="BG330" s="32"/>
      <c r="BH330" s="32"/>
      <c r="BI330" s="32"/>
    </row>
    <row r="331" spans="1:61" ht="15.75">
      <c r="A331" s="98"/>
      <c r="B331" s="98"/>
      <c r="C331" s="98"/>
      <c r="D331" s="98"/>
      <c r="E331" s="98"/>
      <c r="F331" s="98"/>
      <c r="G331" s="98"/>
      <c r="H331" s="98"/>
      <c r="I331" s="98"/>
      <c r="J331" s="98"/>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c r="AU331" s="32"/>
      <c r="AV331" s="32"/>
      <c r="AW331" s="32"/>
      <c r="AX331" s="32"/>
      <c r="AY331" s="32"/>
      <c r="AZ331" s="32"/>
      <c r="BA331" s="32"/>
      <c r="BB331" s="32"/>
      <c r="BC331" s="32"/>
      <c r="BD331" s="32"/>
      <c r="BE331" s="32"/>
      <c r="BF331" s="32"/>
      <c r="BG331" s="32"/>
      <c r="BH331" s="32"/>
      <c r="BI331" s="32"/>
    </row>
    <row r="332" spans="1:61" ht="15.75">
      <c r="A332" s="98"/>
      <c r="B332" s="98"/>
      <c r="C332" s="98"/>
      <c r="D332" s="98"/>
      <c r="E332" s="98"/>
      <c r="F332" s="98"/>
      <c r="G332" s="98"/>
      <c r="H332" s="98"/>
      <c r="I332" s="98"/>
      <c r="J332" s="98"/>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c r="AU332" s="32"/>
      <c r="AV332" s="32"/>
      <c r="AW332" s="32"/>
      <c r="AX332" s="32"/>
      <c r="AY332" s="32"/>
      <c r="AZ332" s="32"/>
      <c r="BA332" s="32"/>
      <c r="BB332" s="32"/>
      <c r="BC332" s="32"/>
      <c r="BD332" s="32"/>
      <c r="BE332" s="32"/>
      <c r="BF332" s="32"/>
      <c r="BG332" s="32"/>
      <c r="BH332" s="32"/>
      <c r="BI332" s="32"/>
    </row>
    <row r="333" spans="1:61" ht="15.75">
      <c r="A333" s="98"/>
      <c r="B333" s="98"/>
      <c r="C333" s="98"/>
      <c r="D333" s="98"/>
      <c r="E333" s="98"/>
      <c r="F333" s="98"/>
      <c r="G333" s="98"/>
      <c r="H333" s="98"/>
      <c r="I333" s="98"/>
      <c r="J333" s="98"/>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c r="AU333" s="32"/>
      <c r="AV333" s="32"/>
      <c r="AW333" s="32"/>
      <c r="AX333" s="32"/>
      <c r="AY333" s="32"/>
      <c r="AZ333" s="32"/>
      <c r="BA333" s="32"/>
      <c r="BB333" s="32"/>
      <c r="BC333" s="32"/>
      <c r="BD333" s="32"/>
      <c r="BE333" s="32"/>
      <c r="BF333" s="32"/>
      <c r="BG333" s="32"/>
      <c r="BH333" s="32"/>
      <c r="BI333" s="32"/>
    </row>
    <row r="334" spans="1:61" ht="15.75">
      <c r="A334" s="98"/>
      <c r="B334" s="98"/>
      <c r="C334" s="98"/>
      <c r="D334" s="98"/>
      <c r="E334" s="98"/>
      <c r="F334" s="98"/>
      <c r="G334" s="98"/>
      <c r="H334" s="98"/>
      <c r="I334" s="98"/>
      <c r="J334" s="98"/>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c r="AU334" s="32"/>
      <c r="AV334" s="32"/>
      <c r="AW334" s="32"/>
      <c r="AX334" s="32"/>
      <c r="AY334" s="32"/>
      <c r="AZ334" s="32"/>
      <c r="BA334" s="32"/>
      <c r="BB334" s="32"/>
      <c r="BC334" s="32"/>
      <c r="BD334" s="32"/>
      <c r="BE334" s="32"/>
      <c r="BF334" s="32"/>
      <c r="BG334" s="32"/>
      <c r="BH334" s="32"/>
      <c r="BI334" s="32"/>
    </row>
    <row r="335" spans="1:61" ht="15.75">
      <c r="A335" s="98"/>
      <c r="B335" s="98"/>
      <c r="C335" s="98"/>
      <c r="D335" s="98"/>
      <c r="E335" s="98"/>
      <c r="F335" s="98"/>
      <c r="G335" s="98"/>
      <c r="H335" s="98"/>
      <c r="I335" s="98"/>
      <c r="J335" s="98"/>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c r="AU335" s="32"/>
      <c r="AV335" s="32"/>
      <c r="AW335" s="32"/>
      <c r="AX335" s="32"/>
      <c r="AY335" s="32"/>
      <c r="AZ335" s="32"/>
      <c r="BA335" s="32"/>
      <c r="BB335" s="32"/>
      <c r="BC335" s="32"/>
      <c r="BD335" s="32"/>
      <c r="BE335" s="32"/>
      <c r="BF335" s="32"/>
      <c r="BG335" s="32"/>
      <c r="BH335" s="32"/>
      <c r="BI335" s="32"/>
    </row>
    <row r="336" spans="1:61" ht="15.75">
      <c r="A336" s="98"/>
      <c r="B336" s="98"/>
      <c r="C336" s="98"/>
      <c r="D336" s="98"/>
      <c r="E336" s="98"/>
      <c r="F336" s="98"/>
      <c r="G336" s="98"/>
      <c r="H336" s="98"/>
      <c r="I336" s="98"/>
      <c r="J336" s="98"/>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c r="AU336" s="32"/>
      <c r="AV336" s="32"/>
      <c r="AW336" s="32"/>
      <c r="AX336" s="32"/>
      <c r="AY336" s="32"/>
      <c r="AZ336" s="32"/>
      <c r="BA336" s="32"/>
      <c r="BB336" s="32"/>
      <c r="BC336" s="32"/>
      <c r="BD336" s="32"/>
      <c r="BE336" s="32"/>
      <c r="BF336" s="32"/>
      <c r="BG336" s="32"/>
      <c r="BH336" s="32"/>
      <c r="BI336" s="32"/>
    </row>
    <row r="337" spans="1:61" ht="15.75">
      <c r="A337" s="98"/>
      <c r="B337" s="98"/>
      <c r="C337" s="98"/>
      <c r="D337" s="98"/>
      <c r="E337" s="98"/>
      <c r="F337" s="98"/>
      <c r="G337" s="98"/>
      <c r="H337" s="98"/>
      <c r="I337" s="98"/>
      <c r="J337" s="98"/>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c r="AU337" s="32"/>
      <c r="AV337" s="32"/>
      <c r="AW337" s="32"/>
      <c r="AX337" s="32"/>
      <c r="AY337" s="32"/>
      <c r="AZ337" s="32"/>
      <c r="BA337" s="32"/>
      <c r="BB337" s="32"/>
      <c r="BC337" s="32"/>
      <c r="BD337" s="32"/>
      <c r="BE337" s="32"/>
      <c r="BF337" s="32"/>
      <c r="BG337" s="32"/>
      <c r="BH337" s="32"/>
      <c r="BI337" s="32"/>
    </row>
    <row r="338" spans="1:61" ht="15.75">
      <c r="A338" s="98"/>
      <c r="B338" s="98"/>
      <c r="C338" s="98"/>
      <c r="D338" s="98"/>
      <c r="E338" s="98"/>
      <c r="F338" s="98"/>
      <c r="G338" s="98"/>
      <c r="H338" s="98"/>
      <c r="I338" s="98"/>
      <c r="J338" s="98"/>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32"/>
      <c r="AQ338" s="32"/>
      <c r="AR338" s="32"/>
      <c r="AS338" s="32"/>
      <c r="AT338" s="32"/>
      <c r="AU338" s="32"/>
      <c r="AV338" s="32"/>
      <c r="AW338" s="32"/>
      <c r="AX338" s="32"/>
      <c r="AY338" s="32"/>
      <c r="AZ338" s="32"/>
      <c r="BA338" s="32"/>
      <c r="BB338" s="32"/>
      <c r="BC338" s="32"/>
      <c r="BD338" s="32"/>
      <c r="BE338" s="32"/>
      <c r="BF338" s="32"/>
      <c r="BG338" s="32"/>
      <c r="BH338" s="32"/>
      <c r="BI338" s="32"/>
    </row>
    <row r="339" spans="1:61" ht="15.75">
      <c r="A339" s="98"/>
      <c r="B339" s="98"/>
      <c r="C339" s="98"/>
      <c r="D339" s="98"/>
      <c r="E339" s="98"/>
      <c r="F339" s="98"/>
      <c r="G339" s="98"/>
      <c r="H339" s="98"/>
      <c r="I339" s="98"/>
      <c r="J339" s="98"/>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32"/>
      <c r="AM339" s="32"/>
      <c r="AN339" s="32"/>
      <c r="AO339" s="32"/>
      <c r="AP339" s="32"/>
      <c r="AQ339" s="32"/>
      <c r="AR339" s="32"/>
      <c r="AS339" s="32"/>
      <c r="AT339" s="32"/>
      <c r="AU339" s="32"/>
      <c r="AV339" s="32"/>
      <c r="AW339" s="32"/>
      <c r="AX339" s="32"/>
      <c r="AY339" s="32"/>
      <c r="AZ339" s="32"/>
      <c r="BA339" s="32"/>
      <c r="BB339" s="32"/>
      <c r="BC339" s="32"/>
      <c r="BD339" s="32"/>
      <c r="BE339" s="32"/>
      <c r="BF339" s="32"/>
      <c r="BG339" s="32"/>
      <c r="BH339" s="32"/>
      <c r="BI339" s="32"/>
    </row>
    <row r="340" spans="1:61" ht="15.75">
      <c r="A340" s="98"/>
      <c r="B340" s="98"/>
      <c r="C340" s="98"/>
      <c r="D340" s="98"/>
      <c r="E340" s="98"/>
      <c r="F340" s="98"/>
      <c r="G340" s="98"/>
      <c r="H340" s="98"/>
      <c r="I340" s="98"/>
      <c r="J340" s="98"/>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c r="AU340" s="32"/>
      <c r="AV340" s="32"/>
      <c r="AW340" s="32"/>
      <c r="AX340" s="32"/>
      <c r="AY340" s="32"/>
      <c r="AZ340" s="32"/>
      <c r="BA340" s="32"/>
      <c r="BB340" s="32"/>
      <c r="BC340" s="32"/>
      <c r="BD340" s="32"/>
      <c r="BE340" s="32"/>
      <c r="BF340" s="32"/>
      <c r="BG340" s="32"/>
      <c r="BH340" s="32"/>
      <c r="BI340" s="32"/>
    </row>
    <row r="341" spans="1:61" ht="15.75">
      <c r="A341" s="98"/>
      <c r="B341" s="98"/>
      <c r="C341" s="98"/>
      <c r="D341" s="98"/>
      <c r="E341" s="98"/>
      <c r="F341" s="98"/>
      <c r="G341" s="98"/>
      <c r="H341" s="98"/>
      <c r="I341" s="98"/>
      <c r="J341" s="98"/>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2"/>
      <c r="AU341" s="32"/>
      <c r="AV341" s="32"/>
      <c r="AW341" s="32"/>
      <c r="AX341" s="32"/>
      <c r="AY341" s="32"/>
      <c r="AZ341" s="32"/>
      <c r="BA341" s="32"/>
      <c r="BB341" s="32"/>
      <c r="BC341" s="32"/>
      <c r="BD341" s="32"/>
      <c r="BE341" s="32"/>
      <c r="BF341" s="32"/>
      <c r="BG341" s="32"/>
      <c r="BH341" s="32"/>
      <c r="BI341" s="32"/>
    </row>
    <row r="342" spans="1:61" ht="15.75">
      <c r="A342" s="98"/>
      <c r="B342" s="98"/>
      <c r="C342" s="98"/>
      <c r="D342" s="98"/>
      <c r="E342" s="98"/>
      <c r="F342" s="98"/>
      <c r="G342" s="98"/>
      <c r="H342" s="98"/>
      <c r="I342" s="98"/>
      <c r="J342" s="98"/>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c r="AU342" s="32"/>
      <c r="AV342" s="32"/>
      <c r="AW342" s="32"/>
      <c r="AX342" s="32"/>
      <c r="AY342" s="32"/>
      <c r="AZ342" s="32"/>
      <c r="BA342" s="32"/>
      <c r="BB342" s="32"/>
      <c r="BC342" s="32"/>
      <c r="BD342" s="32"/>
      <c r="BE342" s="32"/>
      <c r="BF342" s="32"/>
      <c r="BG342" s="32"/>
      <c r="BH342" s="32"/>
      <c r="BI342" s="32"/>
    </row>
    <row r="343" spans="1:61" ht="15.75">
      <c r="A343" s="98"/>
      <c r="B343" s="98"/>
      <c r="C343" s="98"/>
      <c r="D343" s="98"/>
      <c r="E343" s="98"/>
      <c r="F343" s="98"/>
      <c r="G343" s="98"/>
      <c r="H343" s="98"/>
      <c r="I343" s="98"/>
      <c r="J343" s="98"/>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2"/>
      <c r="AU343" s="32"/>
      <c r="AV343" s="32"/>
      <c r="AW343" s="32"/>
      <c r="AX343" s="32"/>
      <c r="AY343" s="32"/>
      <c r="AZ343" s="32"/>
      <c r="BA343" s="32"/>
      <c r="BB343" s="32"/>
      <c r="BC343" s="32"/>
      <c r="BD343" s="32"/>
      <c r="BE343" s="32"/>
      <c r="BF343" s="32"/>
      <c r="BG343" s="32"/>
      <c r="BH343" s="32"/>
      <c r="BI343" s="32"/>
    </row>
    <row r="344" spans="1:61" ht="15.75">
      <c r="A344" s="98"/>
      <c r="B344" s="98"/>
      <c r="C344" s="98"/>
      <c r="D344" s="98"/>
      <c r="E344" s="98"/>
      <c r="F344" s="98"/>
      <c r="G344" s="98"/>
      <c r="H344" s="98"/>
      <c r="I344" s="98"/>
      <c r="J344" s="98"/>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2"/>
      <c r="AU344" s="32"/>
      <c r="AV344" s="32"/>
      <c r="AW344" s="32"/>
      <c r="AX344" s="32"/>
      <c r="AY344" s="32"/>
      <c r="AZ344" s="32"/>
      <c r="BA344" s="32"/>
      <c r="BB344" s="32"/>
      <c r="BC344" s="32"/>
      <c r="BD344" s="32"/>
      <c r="BE344" s="32"/>
      <c r="BF344" s="32"/>
      <c r="BG344" s="32"/>
      <c r="BH344" s="32"/>
      <c r="BI344" s="32"/>
    </row>
    <row r="345" spans="1:61" ht="15.75">
      <c r="A345" s="98"/>
      <c r="B345" s="98"/>
      <c r="C345" s="98"/>
      <c r="D345" s="98"/>
      <c r="E345" s="98"/>
      <c r="F345" s="98"/>
      <c r="G345" s="98"/>
      <c r="H345" s="98"/>
      <c r="I345" s="98"/>
      <c r="J345" s="98"/>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c r="AU345" s="32"/>
      <c r="AV345" s="32"/>
      <c r="AW345" s="32"/>
      <c r="AX345" s="32"/>
      <c r="AY345" s="32"/>
      <c r="AZ345" s="32"/>
      <c r="BA345" s="32"/>
      <c r="BB345" s="32"/>
      <c r="BC345" s="32"/>
      <c r="BD345" s="32"/>
      <c r="BE345" s="32"/>
      <c r="BF345" s="32"/>
      <c r="BG345" s="32"/>
      <c r="BH345" s="32"/>
      <c r="BI345" s="32"/>
    </row>
    <row r="346" spans="1:61" ht="15.75">
      <c r="A346" s="98"/>
      <c r="B346" s="98"/>
      <c r="C346" s="98"/>
      <c r="D346" s="98"/>
      <c r="E346" s="98"/>
      <c r="F346" s="98"/>
      <c r="G346" s="98"/>
      <c r="H346" s="98"/>
      <c r="I346" s="98"/>
      <c r="J346" s="98"/>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c r="AU346" s="32"/>
      <c r="AV346" s="32"/>
      <c r="AW346" s="32"/>
      <c r="AX346" s="32"/>
      <c r="AY346" s="32"/>
      <c r="AZ346" s="32"/>
      <c r="BA346" s="32"/>
      <c r="BB346" s="32"/>
      <c r="BC346" s="32"/>
      <c r="BD346" s="32"/>
      <c r="BE346" s="32"/>
      <c r="BF346" s="32"/>
      <c r="BG346" s="32"/>
      <c r="BH346" s="32"/>
      <c r="BI346" s="32"/>
    </row>
    <row r="347" spans="1:61" ht="15.75">
      <c r="A347" s="98"/>
      <c r="B347" s="98"/>
      <c r="C347" s="98"/>
      <c r="D347" s="98"/>
      <c r="E347" s="98"/>
      <c r="F347" s="98"/>
      <c r="G347" s="98"/>
      <c r="H347" s="98"/>
      <c r="I347" s="98"/>
      <c r="J347" s="98"/>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c r="AU347" s="32"/>
      <c r="AV347" s="32"/>
      <c r="AW347" s="32"/>
      <c r="AX347" s="32"/>
      <c r="AY347" s="32"/>
      <c r="AZ347" s="32"/>
      <c r="BA347" s="32"/>
      <c r="BB347" s="32"/>
      <c r="BC347" s="32"/>
      <c r="BD347" s="32"/>
      <c r="BE347" s="32"/>
      <c r="BF347" s="32"/>
      <c r="BG347" s="32"/>
      <c r="BH347" s="32"/>
      <c r="BI347" s="32"/>
    </row>
    <row r="348" spans="1:61" ht="15.75">
      <c r="A348" s="98"/>
      <c r="B348" s="98"/>
      <c r="C348" s="98"/>
      <c r="D348" s="98"/>
      <c r="E348" s="98"/>
      <c r="F348" s="98"/>
      <c r="G348" s="98"/>
      <c r="H348" s="98"/>
      <c r="I348" s="98"/>
      <c r="J348" s="98"/>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c r="AU348" s="32"/>
      <c r="AV348" s="32"/>
      <c r="AW348" s="32"/>
      <c r="AX348" s="32"/>
      <c r="AY348" s="32"/>
      <c r="AZ348" s="32"/>
      <c r="BA348" s="32"/>
      <c r="BB348" s="32"/>
      <c r="BC348" s="32"/>
      <c r="BD348" s="32"/>
      <c r="BE348" s="32"/>
      <c r="BF348" s="32"/>
      <c r="BG348" s="32"/>
      <c r="BH348" s="32"/>
      <c r="BI348" s="32"/>
    </row>
    <row r="349" spans="1:61" ht="15.75">
      <c r="A349" s="98"/>
      <c r="B349" s="98"/>
      <c r="C349" s="98"/>
      <c r="D349" s="98"/>
      <c r="E349" s="98"/>
      <c r="F349" s="98"/>
      <c r="G349" s="98"/>
      <c r="H349" s="98"/>
      <c r="I349" s="98"/>
      <c r="J349" s="98"/>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32"/>
      <c r="AQ349" s="32"/>
      <c r="AR349" s="32"/>
      <c r="AS349" s="32"/>
      <c r="AT349" s="32"/>
      <c r="AU349" s="32"/>
      <c r="AV349" s="32"/>
      <c r="AW349" s="32"/>
      <c r="AX349" s="32"/>
      <c r="AY349" s="32"/>
      <c r="AZ349" s="32"/>
      <c r="BA349" s="32"/>
      <c r="BB349" s="32"/>
      <c r="BC349" s="32"/>
      <c r="BD349" s="32"/>
      <c r="BE349" s="32"/>
      <c r="BF349" s="32"/>
      <c r="BG349" s="32"/>
      <c r="BH349" s="32"/>
      <c r="BI349" s="32"/>
    </row>
    <row r="350" spans="1:61" ht="15.75">
      <c r="A350" s="98"/>
      <c r="B350" s="98"/>
      <c r="C350" s="98"/>
      <c r="D350" s="98"/>
      <c r="E350" s="98"/>
      <c r="F350" s="98"/>
      <c r="G350" s="98"/>
      <c r="H350" s="98"/>
      <c r="I350" s="98"/>
      <c r="J350" s="98"/>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c r="AU350" s="32"/>
      <c r="AV350" s="32"/>
      <c r="AW350" s="32"/>
      <c r="AX350" s="32"/>
      <c r="AY350" s="32"/>
      <c r="AZ350" s="32"/>
      <c r="BA350" s="32"/>
      <c r="BB350" s="32"/>
      <c r="BC350" s="32"/>
      <c r="BD350" s="32"/>
      <c r="BE350" s="32"/>
      <c r="BF350" s="32"/>
      <c r="BG350" s="32"/>
      <c r="BH350" s="32"/>
      <c r="BI350" s="32"/>
    </row>
    <row r="351" spans="1:61" ht="15.75">
      <c r="A351" s="98"/>
      <c r="B351" s="98"/>
      <c r="C351" s="98"/>
      <c r="D351" s="98"/>
      <c r="E351" s="98"/>
      <c r="F351" s="98"/>
      <c r="G351" s="98"/>
      <c r="H351" s="98"/>
      <c r="I351" s="98"/>
      <c r="J351" s="98"/>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2"/>
      <c r="AU351" s="32"/>
      <c r="AV351" s="32"/>
      <c r="AW351" s="32"/>
      <c r="AX351" s="32"/>
      <c r="AY351" s="32"/>
      <c r="AZ351" s="32"/>
      <c r="BA351" s="32"/>
      <c r="BB351" s="32"/>
      <c r="BC351" s="32"/>
      <c r="BD351" s="32"/>
      <c r="BE351" s="32"/>
      <c r="BF351" s="32"/>
      <c r="BG351" s="32"/>
      <c r="BH351" s="32"/>
      <c r="BI351" s="32"/>
    </row>
    <row r="352" spans="1:61" ht="15.75">
      <c r="A352" s="98"/>
      <c r="B352" s="98"/>
      <c r="C352" s="98"/>
      <c r="D352" s="98"/>
      <c r="E352" s="98"/>
      <c r="F352" s="98"/>
      <c r="G352" s="98"/>
      <c r="H352" s="98"/>
      <c r="I352" s="98"/>
      <c r="J352" s="98"/>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c r="AU352" s="32"/>
      <c r="AV352" s="32"/>
      <c r="AW352" s="32"/>
      <c r="AX352" s="32"/>
      <c r="AY352" s="32"/>
      <c r="AZ352" s="32"/>
      <c r="BA352" s="32"/>
      <c r="BB352" s="32"/>
      <c r="BC352" s="32"/>
      <c r="BD352" s="32"/>
      <c r="BE352" s="32"/>
      <c r="BF352" s="32"/>
      <c r="BG352" s="32"/>
      <c r="BH352" s="32"/>
      <c r="BI352" s="32"/>
    </row>
    <row r="353" spans="1:61" ht="15.75">
      <c r="A353" s="98"/>
      <c r="B353" s="98"/>
      <c r="C353" s="98"/>
      <c r="D353" s="98"/>
      <c r="E353" s="98"/>
      <c r="F353" s="98"/>
      <c r="G353" s="98"/>
      <c r="H353" s="98"/>
      <c r="I353" s="98"/>
      <c r="J353" s="98"/>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c r="AT353" s="32"/>
      <c r="AU353" s="32"/>
      <c r="AV353" s="32"/>
      <c r="AW353" s="32"/>
      <c r="AX353" s="32"/>
      <c r="AY353" s="32"/>
      <c r="AZ353" s="32"/>
      <c r="BA353" s="32"/>
      <c r="BB353" s="32"/>
      <c r="BC353" s="32"/>
      <c r="BD353" s="32"/>
      <c r="BE353" s="32"/>
      <c r="BF353" s="32"/>
      <c r="BG353" s="32"/>
      <c r="BH353" s="32"/>
      <c r="BI353" s="32"/>
    </row>
    <row r="354" spans="1:61" ht="15.75">
      <c r="A354" s="98"/>
      <c r="B354" s="98"/>
      <c r="C354" s="98"/>
      <c r="D354" s="98"/>
      <c r="E354" s="98"/>
      <c r="F354" s="98"/>
      <c r="G354" s="98"/>
      <c r="H354" s="98"/>
      <c r="I354" s="98"/>
      <c r="J354" s="98"/>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c r="AU354" s="32"/>
      <c r="AV354" s="32"/>
      <c r="AW354" s="32"/>
      <c r="AX354" s="32"/>
      <c r="AY354" s="32"/>
      <c r="AZ354" s="32"/>
      <c r="BA354" s="32"/>
      <c r="BB354" s="32"/>
      <c r="BC354" s="32"/>
      <c r="BD354" s="32"/>
      <c r="BE354" s="32"/>
      <c r="BF354" s="32"/>
      <c r="BG354" s="32"/>
      <c r="BH354" s="32"/>
      <c r="BI354" s="32"/>
    </row>
    <row r="355" spans="1:61" ht="15.75">
      <c r="A355" s="98"/>
      <c r="B355" s="98"/>
      <c r="C355" s="98"/>
      <c r="D355" s="98"/>
      <c r="E355" s="98"/>
      <c r="F355" s="98"/>
      <c r="G355" s="98"/>
      <c r="H355" s="98"/>
      <c r="I355" s="98"/>
      <c r="J355" s="98"/>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2"/>
      <c r="AU355" s="32"/>
      <c r="AV355" s="32"/>
      <c r="AW355" s="32"/>
      <c r="AX355" s="32"/>
      <c r="AY355" s="32"/>
      <c r="AZ355" s="32"/>
      <c r="BA355" s="32"/>
      <c r="BB355" s="32"/>
      <c r="BC355" s="32"/>
      <c r="BD355" s="32"/>
      <c r="BE355" s="32"/>
      <c r="BF355" s="32"/>
      <c r="BG355" s="32"/>
      <c r="BH355" s="32"/>
      <c r="BI355" s="32"/>
    </row>
    <row r="356" spans="1:61" ht="15.75">
      <c r="A356" s="98"/>
      <c r="B356" s="98"/>
      <c r="C356" s="98"/>
      <c r="D356" s="98"/>
      <c r="E356" s="98"/>
      <c r="F356" s="98"/>
      <c r="G356" s="98"/>
      <c r="H356" s="98"/>
      <c r="I356" s="98"/>
      <c r="J356" s="98"/>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2"/>
      <c r="AU356" s="32"/>
      <c r="AV356" s="32"/>
      <c r="AW356" s="32"/>
      <c r="AX356" s="32"/>
      <c r="AY356" s="32"/>
      <c r="AZ356" s="32"/>
      <c r="BA356" s="32"/>
      <c r="BB356" s="32"/>
      <c r="BC356" s="32"/>
      <c r="BD356" s="32"/>
      <c r="BE356" s="32"/>
      <c r="BF356" s="32"/>
      <c r="BG356" s="32"/>
      <c r="BH356" s="32"/>
      <c r="BI356" s="32"/>
    </row>
    <row r="357" spans="1:61" ht="15.75">
      <c r="A357" s="98"/>
      <c r="B357" s="98"/>
      <c r="C357" s="98"/>
      <c r="D357" s="98"/>
      <c r="E357" s="98"/>
      <c r="F357" s="98"/>
      <c r="G357" s="98"/>
      <c r="H357" s="98"/>
      <c r="I357" s="98"/>
      <c r="J357" s="98"/>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c r="AI357" s="32"/>
      <c r="AJ357" s="32"/>
      <c r="AK357" s="32"/>
      <c r="AL357" s="32"/>
      <c r="AM357" s="32"/>
      <c r="AN357" s="32"/>
      <c r="AO357" s="32"/>
      <c r="AP357" s="32"/>
      <c r="AQ357" s="32"/>
      <c r="AR357" s="32"/>
      <c r="AS357" s="32"/>
      <c r="AT357" s="32"/>
      <c r="AU357" s="32"/>
      <c r="AV357" s="32"/>
      <c r="AW357" s="32"/>
      <c r="AX357" s="32"/>
      <c r="AY357" s="32"/>
      <c r="AZ357" s="32"/>
      <c r="BA357" s="32"/>
      <c r="BB357" s="32"/>
      <c r="BC357" s="32"/>
      <c r="BD357" s="32"/>
      <c r="BE357" s="32"/>
      <c r="BF357" s="32"/>
      <c r="BG357" s="32"/>
      <c r="BH357" s="32"/>
      <c r="BI357" s="32"/>
    </row>
    <row r="358" spans="1:61" ht="15.75">
      <c r="A358" s="98"/>
      <c r="B358" s="98"/>
      <c r="C358" s="98"/>
      <c r="D358" s="98"/>
      <c r="E358" s="98"/>
      <c r="F358" s="98"/>
      <c r="G358" s="98"/>
      <c r="H358" s="98"/>
      <c r="I358" s="98"/>
      <c r="J358" s="98"/>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c r="AI358" s="32"/>
      <c r="AJ358" s="32"/>
      <c r="AK358" s="32"/>
      <c r="AL358" s="32"/>
      <c r="AM358" s="32"/>
      <c r="AN358" s="32"/>
      <c r="AO358" s="32"/>
      <c r="AP358" s="32"/>
      <c r="AQ358" s="32"/>
      <c r="AR358" s="32"/>
      <c r="AS358" s="32"/>
      <c r="AT358" s="32"/>
      <c r="AU358" s="32"/>
      <c r="AV358" s="32"/>
      <c r="AW358" s="32"/>
      <c r="AX358" s="32"/>
      <c r="AY358" s="32"/>
      <c r="AZ358" s="32"/>
      <c r="BA358" s="32"/>
      <c r="BB358" s="32"/>
      <c r="BC358" s="32"/>
      <c r="BD358" s="32"/>
      <c r="BE358" s="32"/>
      <c r="BF358" s="32"/>
      <c r="BG358" s="32"/>
      <c r="BH358" s="32"/>
      <c r="BI358" s="32"/>
    </row>
    <row r="359" spans="1:61" ht="15.75">
      <c r="A359" s="98"/>
      <c r="B359" s="98"/>
      <c r="C359" s="98"/>
      <c r="D359" s="98"/>
      <c r="E359" s="98"/>
      <c r="F359" s="98"/>
      <c r="G359" s="98"/>
      <c r="H359" s="98"/>
      <c r="I359" s="98"/>
      <c r="J359" s="98"/>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2"/>
      <c r="AU359" s="32"/>
      <c r="AV359" s="32"/>
      <c r="AW359" s="32"/>
      <c r="AX359" s="32"/>
      <c r="AY359" s="32"/>
      <c r="AZ359" s="32"/>
      <c r="BA359" s="32"/>
      <c r="BB359" s="32"/>
      <c r="BC359" s="32"/>
      <c r="BD359" s="32"/>
      <c r="BE359" s="32"/>
      <c r="BF359" s="32"/>
      <c r="BG359" s="32"/>
      <c r="BH359" s="32"/>
      <c r="BI359" s="32"/>
    </row>
    <row r="360" spans="1:61" ht="15.75">
      <c r="A360" s="98"/>
      <c r="B360" s="98"/>
      <c r="C360" s="98"/>
      <c r="D360" s="98"/>
      <c r="E360" s="98"/>
      <c r="F360" s="98"/>
      <c r="G360" s="98"/>
      <c r="H360" s="98"/>
      <c r="I360" s="98"/>
      <c r="J360" s="98"/>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c r="AI360" s="32"/>
      <c r="AJ360" s="32"/>
      <c r="AK360" s="32"/>
      <c r="AL360" s="32"/>
      <c r="AM360" s="32"/>
      <c r="AN360" s="32"/>
      <c r="AO360" s="32"/>
      <c r="AP360" s="32"/>
      <c r="AQ360" s="32"/>
      <c r="AR360" s="32"/>
      <c r="AS360" s="32"/>
      <c r="AT360" s="32"/>
      <c r="AU360" s="32"/>
      <c r="AV360" s="32"/>
      <c r="AW360" s="32"/>
      <c r="AX360" s="32"/>
      <c r="AY360" s="32"/>
      <c r="AZ360" s="32"/>
      <c r="BA360" s="32"/>
      <c r="BB360" s="32"/>
      <c r="BC360" s="32"/>
      <c r="BD360" s="32"/>
      <c r="BE360" s="32"/>
      <c r="BF360" s="32"/>
      <c r="BG360" s="32"/>
      <c r="BH360" s="32"/>
      <c r="BI360" s="32"/>
    </row>
    <row r="361" spans="1:61" ht="15.75">
      <c r="A361" s="98"/>
      <c r="B361" s="98"/>
      <c r="C361" s="98"/>
      <c r="D361" s="98"/>
      <c r="E361" s="98"/>
      <c r="F361" s="98"/>
      <c r="G361" s="98"/>
      <c r="H361" s="98"/>
      <c r="I361" s="98"/>
      <c r="J361" s="98"/>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c r="AI361" s="32"/>
      <c r="AJ361" s="32"/>
      <c r="AK361" s="32"/>
      <c r="AL361" s="32"/>
      <c r="AM361" s="32"/>
      <c r="AN361" s="32"/>
      <c r="AO361" s="32"/>
      <c r="AP361" s="32"/>
      <c r="AQ361" s="32"/>
      <c r="AR361" s="32"/>
      <c r="AS361" s="32"/>
      <c r="AT361" s="32"/>
      <c r="AU361" s="32"/>
      <c r="AV361" s="32"/>
      <c r="AW361" s="32"/>
      <c r="AX361" s="32"/>
      <c r="AY361" s="32"/>
      <c r="AZ361" s="32"/>
      <c r="BA361" s="32"/>
      <c r="BB361" s="32"/>
      <c r="BC361" s="32"/>
      <c r="BD361" s="32"/>
      <c r="BE361" s="32"/>
      <c r="BF361" s="32"/>
      <c r="BG361" s="32"/>
      <c r="BH361" s="32"/>
      <c r="BI361" s="32"/>
    </row>
    <row r="362" spans="1:61" ht="15.75">
      <c r="A362" s="98"/>
      <c r="B362" s="98"/>
      <c r="C362" s="98"/>
      <c r="D362" s="98"/>
      <c r="E362" s="98"/>
      <c r="F362" s="98"/>
      <c r="G362" s="98"/>
      <c r="H362" s="98"/>
      <c r="I362" s="98"/>
      <c r="J362" s="98"/>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c r="AI362" s="32"/>
      <c r="AJ362" s="32"/>
      <c r="AK362" s="32"/>
      <c r="AL362" s="32"/>
      <c r="AM362" s="32"/>
      <c r="AN362" s="32"/>
      <c r="AO362" s="32"/>
      <c r="AP362" s="32"/>
      <c r="AQ362" s="32"/>
      <c r="AR362" s="32"/>
      <c r="AS362" s="32"/>
      <c r="AT362" s="32"/>
      <c r="AU362" s="32"/>
      <c r="AV362" s="32"/>
      <c r="AW362" s="32"/>
      <c r="AX362" s="32"/>
      <c r="AY362" s="32"/>
      <c r="AZ362" s="32"/>
      <c r="BA362" s="32"/>
      <c r="BB362" s="32"/>
      <c r="BC362" s="32"/>
      <c r="BD362" s="32"/>
      <c r="BE362" s="32"/>
      <c r="BF362" s="32"/>
      <c r="BG362" s="32"/>
      <c r="BH362" s="32"/>
      <c r="BI362" s="32"/>
    </row>
    <row r="363" spans="1:61" ht="15.75">
      <c r="A363" s="98"/>
      <c r="B363" s="98"/>
      <c r="C363" s="98"/>
      <c r="D363" s="98"/>
      <c r="E363" s="98"/>
      <c r="F363" s="98"/>
      <c r="G363" s="98"/>
      <c r="H363" s="98"/>
      <c r="I363" s="98"/>
      <c r="J363" s="98"/>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c r="AI363" s="32"/>
      <c r="AJ363" s="32"/>
      <c r="AK363" s="32"/>
      <c r="AL363" s="32"/>
      <c r="AM363" s="32"/>
      <c r="AN363" s="32"/>
      <c r="AO363" s="32"/>
      <c r="AP363" s="32"/>
      <c r="AQ363" s="32"/>
      <c r="AR363" s="32"/>
      <c r="AS363" s="32"/>
      <c r="AT363" s="32"/>
      <c r="AU363" s="32"/>
      <c r="AV363" s="32"/>
      <c r="AW363" s="32"/>
      <c r="AX363" s="32"/>
      <c r="AY363" s="32"/>
      <c r="AZ363" s="32"/>
      <c r="BA363" s="32"/>
      <c r="BB363" s="32"/>
      <c r="BC363" s="32"/>
      <c r="BD363" s="32"/>
      <c r="BE363" s="32"/>
      <c r="BF363" s="32"/>
      <c r="BG363" s="32"/>
      <c r="BH363" s="32"/>
      <c r="BI363" s="32"/>
    </row>
    <row r="364" spans="1:61" ht="15.75">
      <c r="A364" s="98"/>
      <c r="B364" s="98"/>
      <c r="C364" s="98"/>
      <c r="D364" s="98"/>
      <c r="E364" s="98"/>
      <c r="F364" s="98"/>
      <c r="G364" s="98"/>
      <c r="H364" s="98"/>
      <c r="I364" s="98"/>
      <c r="J364" s="98"/>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c r="AU364" s="32"/>
      <c r="AV364" s="32"/>
      <c r="AW364" s="32"/>
      <c r="AX364" s="32"/>
      <c r="AY364" s="32"/>
      <c r="AZ364" s="32"/>
      <c r="BA364" s="32"/>
      <c r="BB364" s="32"/>
      <c r="BC364" s="32"/>
      <c r="BD364" s="32"/>
      <c r="BE364" s="32"/>
      <c r="BF364" s="32"/>
      <c r="BG364" s="32"/>
      <c r="BH364" s="32"/>
      <c r="BI364" s="32"/>
    </row>
    <row r="365" spans="1:61" ht="15.75">
      <c r="A365" s="98"/>
      <c r="B365" s="98"/>
      <c r="C365" s="98"/>
      <c r="D365" s="98"/>
      <c r="E365" s="98"/>
      <c r="F365" s="98"/>
      <c r="G365" s="98"/>
      <c r="H365" s="98"/>
      <c r="I365" s="98"/>
      <c r="J365" s="98"/>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c r="AI365" s="32"/>
      <c r="AJ365" s="32"/>
      <c r="AK365" s="32"/>
      <c r="AL365" s="32"/>
      <c r="AM365" s="32"/>
      <c r="AN365" s="32"/>
      <c r="AO365" s="32"/>
      <c r="AP365" s="32"/>
      <c r="AQ365" s="32"/>
      <c r="AR365" s="32"/>
      <c r="AS365" s="32"/>
      <c r="AT365" s="32"/>
      <c r="AU365" s="32"/>
      <c r="AV365" s="32"/>
      <c r="AW365" s="32"/>
      <c r="AX365" s="32"/>
      <c r="AY365" s="32"/>
      <c r="AZ365" s="32"/>
      <c r="BA365" s="32"/>
      <c r="BB365" s="32"/>
      <c r="BC365" s="32"/>
      <c r="BD365" s="32"/>
      <c r="BE365" s="32"/>
      <c r="BF365" s="32"/>
      <c r="BG365" s="32"/>
      <c r="BH365" s="32"/>
      <c r="BI365" s="32"/>
    </row>
    <row r="366" spans="1:61" ht="15.75">
      <c r="A366" s="98"/>
      <c r="B366" s="98"/>
      <c r="C366" s="98"/>
      <c r="D366" s="98"/>
      <c r="E366" s="98"/>
      <c r="F366" s="98"/>
      <c r="G366" s="98"/>
      <c r="H366" s="98"/>
      <c r="I366" s="98"/>
      <c r="J366" s="98"/>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32"/>
      <c r="AU366" s="32"/>
      <c r="AV366" s="32"/>
      <c r="AW366" s="32"/>
      <c r="AX366" s="32"/>
      <c r="AY366" s="32"/>
      <c r="AZ366" s="32"/>
      <c r="BA366" s="32"/>
      <c r="BB366" s="32"/>
      <c r="BC366" s="32"/>
      <c r="BD366" s="32"/>
      <c r="BE366" s="32"/>
      <c r="BF366" s="32"/>
      <c r="BG366" s="32"/>
      <c r="BH366" s="32"/>
      <c r="BI366" s="32"/>
    </row>
    <row r="367" spans="1:61" ht="15.75">
      <c r="A367" s="98"/>
      <c r="B367" s="98"/>
      <c r="C367" s="98"/>
      <c r="D367" s="98"/>
      <c r="E367" s="98"/>
      <c r="F367" s="98"/>
      <c r="G367" s="98"/>
      <c r="H367" s="98"/>
      <c r="I367" s="98"/>
      <c r="J367" s="98"/>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c r="AI367" s="32"/>
      <c r="AJ367" s="32"/>
      <c r="AK367" s="32"/>
      <c r="AL367" s="32"/>
      <c r="AM367" s="32"/>
      <c r="AN367" s="32"/>
      <c r="AO367" s="32"/>
      <c r="AP367" s="32"/>
      <c r="AQ367" s="32"/>
      <c r="AR367" s="32"/>
      <c r="AS367" s="32"/>
      <c r="AT367" s="32"/>
      <c r="AU367" s="32"/>
      <c r="AV367" s="32"/>
      <c r="AW367" s="32"/>
      <c r="AX367" s="32"/>
      <c r="AY367" s="32"/>
      <c r="AZ367" s="32"/>
      <c r="BA367" s="32"/>
      <c r="BB367" s="32"/>
      <c r="BC367" s="32"/>
      <c r="BD367" s="32"/>
      <c r="BE367" s="32"/>
      <c r="BF367" s="32"/>
      <c r="BG367" s="32"/>
      <c r="BH367" s="32"/>
      <c r="BI367" s="32"/>
    </row>
    <row r="368" spans="1:61" ht="15.75">
      <c r="A368" s="98"/>
      <c r="B368" s="98"/>
      <c r="C368" s="98"/>
      <c r="D368" s="98"/>
      <c r="E368" s="98"/>
      <c r="F368" s="98"/>
      <c r="G368" s="98"/>
      <c r="H368" s="98"/>
      <c r="I368" s="98"/>
      <c r="J368" s="98"/>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c r="AI368" s="32"/>
      <c r="AJ368" s="32"/>
      <c r="AK368" s="32"/>
      <c r="AL368" s="32"/>
      <c r="AM368" s="32"/>
      <c r="AN368" s="32"/>
      <c r="AO368" s="32"/>
      <c r="AP368" s="32"/>
      <c r="AQ368" s="32"/>
      <c r="AR368" s="32"/>
      <c r="AS368" s="32"/>
      <c r="AT368" s="32"/>
      <c r="AU368" s="32"/>
      <c r="AV368" s="32"/>
      <c r="AW368" s="32"/>
      <c r="AX368" s="32"/>
      <c r="AY368" s="32"/>
      <c r="AZ368" s="32"/>
      <c r="BA368" s="32"/>
      <c r="BB368" s="32"/>
      <c r="BC368" s="32"/>
      <c r="BD368" s="32"/>
      <c r="BE368" s="32"/>
      <c r="BF368" s="32"/>
      <c r="BG368" s="32"/>
      <c r="BH368" s="32"/>
      <c r="BI368" s="32"/>
    </row>
    <row r="369" spans="1:61" ht="15.75">
      <c r="A369" s="98"/>
      <c r="B369" s="98"/>
      <c r="C369" s="98"/>
      <c r="D369" s="98"/>
      <c r="E369" s="98"/>
      <c r="F369" s="98"/>
      <c r="G369" s="98"/>
      <c r="H369" s="98"/>
      <c r="I369" s="98"/>
      <c r="J369" s="98"/>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c r="AI369" s="32"/>
      <c r="AJ369" s="32"/>
      <c r="AK369" s="32"/>
      <c r="AL369" s="32"/>
      <c r="AM369" s="32"/>
      <c r="AN369" s="32"/>
      <c r="AO369" s="32"/>
      <c r="AP369" s="32"/>
      <c r="AQ369" s="32"/>
      <c r="AR369" s="32"/>
      <c r="AS369" s="32"/>
      <c r="AT369" s="32"/>
      <c r="AU369" s="32"/>
      <c r="AV369" s="32"/>
      <c r="AW369" s="32"/>
      <c r="AX369" s="32"/>
      <c r="AY369" s="32"/>
      <c r="AZ369" s="32"/>
      <c r="BA369" s="32"/>
      <c r="BB369" s="32"/>
      <c r="BC369" s="32"/>
      <c r="BD369" s="32"/>
      <c r="BE369" s="32"/>
      <c r="BF369" s="32"/>
      <c r="BG369" s="32"/>
      <c r="BH369" s="32"/>
      <c r="BI369" s="32"/>
    </row>
    <row r="370" spans="1:61" ht="15.75">
      <c r="A370" s="98"/>
      <c r="B370" s="98"/>
      <c r="C370" s="98"/>
      <c r="D370" s="98"/>
      <c r="E370" s="98"/>
      <c r="F370" s="98"/>
      <c r="G370" s="98"/>
      <c r="H370" s="98"/>
      <c r="I370" s="98"/>
      <c r="J370" s="98"/>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c r="AI370" s="32"/>
      <c r="AJ370" s="32"/>
      <c r="AK370" s="32"/>
      <c r="AL370" s="32"/>
      <c r="AM370" s="32"/>
      <c r="AN370" s="32"/>
      <c r="AO370" s="32"/>
      <c r="AP370" s="32"/>
      <c r="AQ370" s="32"/>
      <c r="AR370" s="32"/>
      <c r="AS370" s="32"/>
      <c r="AT370" s="32"/>
      <c r="AU370" s="32"/>
      <c r="AV370" s="32"/>
      <c r="AW370" s="32"/>
      <c r="AX370" s="32"/>
      <c r="AY370" s="32"/>
      <c r="AZ370" s="32"/>
      <c r="BA370" s="32"/>
      <c r="BB370" s="32"/>
      <c r="BC370" s="32"/>
      <c r="BD370" s="32"/>
      <c r="BE370" s="32"/>
      <c r="BF370" s="32"/>
      <c r="BG370" s="32"/>
      <c r="BH370" s="32"/>
      <c r="BI370" s="32"/>
    </row>
    <row r="371" spans="1:61" ht="15.75">
      <c r="A371" s="98"/>
      <c r="B371" s="98"/>
      <c r="C371" s="98"/>
      <c r="D371" s="98"/>
      <c r="E371" s="98"/>
      <c r="F371" s="98"/>
      <c r="G371" s="98"/>
      <c r="H371" s="98"/>
      <c r="I371" s="98"/>
      <c r="J371" s="98"/>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c r="AI371" s="32"/>
      <c r="AJ371" s="32"/>
      <c r="AK371" s="32"/>
      <c r="AL371" s="32"/>
      <c r="AM371" s="32"/>
      <c r="AN371" s="32"/>
      <c r="AO371" s="32"/>
      <c r="AP371" s="32"/>
      <c r="AQ371" s="32"/>
      <c r="AR371" s="32"/>
      <c r="AS371" s="32"/>
      <c r="AT371" s="32"/>
      <c r="AU371" s="32"/>
      <c r="AV371" s="32"/>
      <c r="AW371" s="32"/>
      <c r="AX371" s="32"/>
      <c r="AY371" s="32"/>
      <c r="AZ371" s="32"/>
      <c r="BA371" s="32"/>
      <c r="BB371" s="32"/>
      <c r="BC371" s="32"/>
      <c r="BD371" s="32"/>
      <c r="BE371" s="32"/>
      <c r="BF371" s="32"/>
      <c r="BG371" s="32"/>
      <c r="BH371" s="32"/>
      <c r="BI371" s="32"/>
    </row>
    <row r="372" spans="1:61" ht="15.75">
      <c r="A372" s="98"/>
      <c r="B372" s="98"/>
      <c r="C372" s="98"/>
      <c r="D372" s="98"/>
      <c r="E372" s="98"/>
      <c r="F372" s="98"/>
      <c r="G372" s="98"/>
      <c r="H372" s="98"/>
      <c r="I372" s="98"/>
      <c r="J372" s="98"/>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c r="AI372" s="32"/>
      <c r="AJ372" s="32"/>
      <c r="AK372" s="32"/>
      <c r="AL372" s="32"/>
      <c r="AM372" s="32"/>
      <c r="AN372" s="32"/>
      <c r="AO372" s="32"/>
      <c r="AP372" s="32"/>
      <c r="AQ372" s="32"/>
      <c r="AR372" s="32"/>
      <c r="AS372" s="32"/>
      <c r="AT372" s="32"/>
      <c r="AU372" s="32"/>
      <c r="AV372" s="32"/>
      <c r="AW372" s="32"/>
      <c r="AX372" s="32"/>
      <c r="AY372" s="32"/>
      <c r="AZ372" s="32"/>
      <c r="BA372" s="32"/>
      <c r="BB372" s="32"/>
      <c r="BC372" s="32"/>
      <c r="BD372" s="32"/>
      <c r="BE372" s="32"/>
      <c r="BF372" s="32"/>
      <c r="BG372" s="32"/>
      <c r="BH372" s="32"/>
      <c r="BI372" s="32"/>
    </row>
    <row r="373" spans="1:61" ht="15.75">
      <c r="A373" s="98"/>
      <c r="B373" s="98"/>
      <c r="C373" s="98"/>
      <c r="D373" s="98"/>
      <c r="E373" s="98"/>
      <c r="F373" s="98"/>
      <c r="G373" s="98"/>
      <c r="H373" s="98"/>
      <c r="I373" s="98"/>
      <c r="J373" s="98"/>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c r="AI373" s="32"/>
      <c r="AJ373" s="32"/>
      <c r="AK373" s="32"/>
      <c r="AL373" s="32"/>
      <c r="AM373" s="32"/>
      <c r="AN373" s="32"/>
      <c r="AO373" s="32"/>
      <c r="AP373" s="32"/>
      <c r="AQ373" s="32"/>
      <c r="AR373" s="32"/>
      <c r="AS373" s="32"/>
      <c r="AT373" s="32"/>
      <c r="AU373" s="32"/>
      <c r="AV373" s="32"/>
      <c r="AW373" s="32"/>
      <c r="AX373" s="32"/>
      <c r="AY373" s="32"/>
      <c r="AZ373" s="32"/>
      <c r="BA373" s="32"/>
      <c r="BB373" s="32"/>
      <c r="BC373" s="32"/>
      <c r="BD373" s="32"/>
      <c r="BE373" s="32"/>
      <c r="BF373" s="32"/>
      <c r="BG373" s="32"/>
      <c r="BH373" s="32"/>
      <c r="BI373" s="32"/>
    </row>
    <row r="374" spans="1:61" ht="15.75">
      <c r="A374" s="98"/>
      <c r="B374" s="98"/>
      <c r="C374" s="98"/>
      <c r="D374" s="98"/>
      <c r="E374" s="98"/>
      <c r="F374" s="98"/>
      <c r="G374" s="98"/>
      <c r="H374" s="98"/>
      <c r="I374" s="98"/>
      <c r="J374" s="98"/>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c r="AI374" s="32"/>
      <c r="AJ374" s="32"/>
      <c r="AK374" s="32"/>
      <c r="AL374" s="32"/>
      <c r="AM374" s="32"/>
      <c r="AN374" s="32"/>
      <c r="AO374" s="32"/>
      <c r="AP374" s="32"/>
      <c r="AQ374" s="32"/>
      <c r="AR374" s="32"/>
      <c r="AS374" s="32"/>
      <c r="AT374" s="32"/>
      <c r="AU374" s="32"/>
      <c r="AV374" s="32"/>
      <c r="AW374" s="32"/>
      <c r="AX374" s="32"/>
      <c r="AY374" s="32"/>
      <c r="AZ374" s="32"/>
      <c r="BA374" s="32"/>
      <c r="BB374" s="32"/>
      <c r="BC374" s="32"/>
      <c r="BD374" s="32"/>
      <c r="BE374" s="32"/>
      <c r="BF374" s="32"/>
      <c r="BG374" s="32"/>
      <c r="BH374" s="32"/>
      <c r="BI374" s="32"/>
    </row>
    <row r="375" spans="1:61" ht="15.75">
      <c r="A375" s="98"/>
      <c r="B375" s="98"/>
      <c r="C375" s="98"/>
      <c r="D375" s="98"/>
      <c r="E375" s="98"/>
      <c r="F375" s="98"/>
      <c r="G375" s="98"/>
      <c r="H375" s="98"/>
      <c r="I375" s="98"/>
      <c r="J375" s="98"/>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2"/>
      <c r="AI375" s="32"/>
      <c r="AJ375" s="32"/>
      <c r="AK375" s="32"/>
      <c r="AL375" s="32"/>
      <c r="AM375" s="32"/>
      <c r="AN375" s="32"/>
      <c r="AO375" s="32"/>
      <c r="AP375" s="32"/>
      <c r="AQ375" s="32"/>
      <c r="AR375" s="32"/>
      <c r="AS375" s="32"/>
      <c r="AT375" s="32"/>
      <c r="AU375" s="32"/>
      <c r="AV375" s="32"/>
      <c r="AW375" s="32"/>
      <c r="AX375" s="32"/>
      <c r="AY375" s="32"/>
      <c r="AZ375" s="32"/>
      <c r="BA375" s="32"/>
      <c r="BB375" s="32"/>
      <c r="BC375" s="32"/>
      <c r="BD375" s="32"/>
      <c r="BE375" s="32"/>
      <c r="BF375" s="32"/>
      <c r="BG375" s="32"/>
      <c r="BH375" s="32"/>
      <c r="BI375" s="32"/>
    </row>
    <row r="376" spans="1:61" ht="15.75">
      <c r="A376" s="98"/>
      <c r="B376" s="98"/>
      <c r="C376" s="98"/>
      <c r="D376" s="98"/>
      <c r="E376" s="98"/>
      <c r="F376" s="98"/>
      <c r="G376" s="98"/>
      <c r="H376" s="98"/>
      <c r="I376" s="98"/>
      <c r="J376" s="98"/>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c r="AI376" s="32"/>
      <c r="AJ376" s="32"/>
      <c r="AK376" s="32"/>
      <c r="AL376" s="32"/>
      <c r="AM376" s="32"/>
      <c r="AN376" s="32"/>
      <c r="AO376" s="32"/>
      <c r="AP376" s="32"/>
      <c r="AQ376" s="32"/>
      <c r="AR376" s="32"/>
      <c r="AS376" s="32"/>
      <c r="AT376" s="32"/>
      <c r="AU376" s="32"/>
      <c r="AV376" s="32"/>
      <c r="AW376" s="32"/>
      <c r="AX376" s="32"/>
      <c r="AY376" s="32"/>
      <c r="AZ376" s="32"/>
      <c r="BA376" s="32"/>
      <c r="BB376" s="32"/>
      <c r="BC376" s="32"/>
      <c r="BD376" s="32"/>
      <c r="BE376" s="32"/>
      <c r="BF376" s="32"/>
      <c r="BG376" s="32"/>
      <c r="BH376" s="32"/>
      <c r="BI376" s="32"/>
    </row>
    <row r="377" spans="1:61" ht="15.75">
      <c r="A377" s="98"/>
      <c r="B377" s="98"/>
      <c r="C377" s="98"/>
      <c r="D377" s="98"/>
      <c r="E377" s="98"/>
      <c r="F377" s="98"/>
      <c r="G377" s="98"/>
      <c r="H377" s="98"/>
      <c r="I377" s="98"/>
      <c r="J377" s="98"/>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c r="AI377" s="32"/>
      <c r="AJ377" s="32"/>
      <c r="AK377" s="32"/>
      <c r="AL377" s="32"/>
      <c r="AM377" s="32"/>
      <c r="AN377" s="32"/>
      <c r="AO377" s="32"/>
      <c r="AP377" s="32"/>
      <c r="AQ377" s="32"/>
      <c r="AR377" s="32"/>
      <c r="AS377" s="32"/>
      <c r="AT377" s="32"/>
      <c r="AU377" s="32"/>
      <c r="AV377" s="32"/>
      <c r="AW377" s="32"/>
      <c r="AX377" s="32"/>
      <c r="AY377" s="32"/>
      <c r="AZ377" s="32"/>
      <c r="BA377" s="32"/>
      <c r="BB377" s="32"/>
      <c r="BC377" s="32"/>
      <c r="BD377" s="32"/>
      <c r="BE377" s="32"/>
      <c r="BF377" s="32"/>
      <c r="BG377" s="32"/>
      <c r="BH377" s="32"/>
      <c r="BI377" s="32"/>
    </row>
    <row r="378" spans="1:61" ht="15.75">
      <c r="A378" s="98"/>
      <c r="B378" s="98"/>
      <c r="C378" s="98"/>
      <c r="D378" s="98"/>
      <c r="E378" s="98"/>
      <c r="F378" s="98"/>
      <c r="G378" s="98"/>
      <c r="H378" s="98"/>
      <c r="I378" s="98"/>
      <c r="J378" s="98"/>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c r="AI378" s="32"/>
      <c r="AJ378" s="32"/>
      <c r="AK378" s="32"/>
      <c r="AL378" s="32"/>
      <c r="AM378" s="32"/>
      <c r="AN378" s="32"/>
      <c r="AO378" s="32"/>
      <c r="AP378" s="32"/>
      <c r="AQ378" s="32"/>
      <c r="AR378" s="32"/>
      <c r="AS378" s="32"/>
      <c r="AT378" s="32"/>
      <c r="AU378" s="32"/>
      <c r="AV378" s="32"/>
      <c r="AW378" s="32"/>
      <c r="AX378" s="32"/>
      <c r="AY378" s="32"/>
      <c r="AZ378" s="32"/>
      <c r="BA378" s="32"/>
      <c r="BB378" s="32"/>
      <c r="BC378" s="32"/>
      <c r="BD378" s="32"/>
      <c r="BE378" s="32"/>
      <c r="BF378" s="32"/>
      <c r="BG378" s="32"/>
      <c r="BH378" s="32"/>
      <c r="BI378" s="32"/>
    </row>
    <row r="379" spans="1:61" ht="15.75">
      <c r="A379" s="98"/>
      <c r="B379" s="98"/>
      <c r="C379" s="98"/>
      <c r="D379" s="98"/>
      <c r="E379" s="98"/>
      <c r="F379" s="98"/>
      <c r="G379" s="98"/>
      <c r="H379" s="98"/>
      <c r="I379" s="98"/>
      <c r="J379" s="98"/>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2"/>
      <c r="AI379" s="32"/>
      <c r="AJ379" s="32"/>
      <c r="AK379" s="32"/>
      <c r="AL379" s="32"/>
      <c r="AM379" s="32"/>
      <c r="AN379" s="32"/>
      <c r="AO379" s="32"/>
      <c r="AP379" s="32"/>
      <c r="AQ379" s="32"/>
      <c r="AR379" s="32"/>
      <c r="AS379" s="32"/>
      <c r="AT379" s="32"/>
      <c r="AU379" s="32"/>
      <c r="AV379" s="32"/>
      <c r="AW379" s="32"/>
      <c r="AX379" s="32"/>
      <c r="AY379" s="32"/>
      <c r="AZ379" s="32"/>
      <c r="BA379" s="32"/>
      <c r="BB379" s="32"/>
      <c r="BC379" s="32"/>
      <c r="BD379" s="32"/>
      <c r="BE379" s="32"/>
      <c r="BF379" s="32"/>
      <c r="BG379" s="32"/>
      <c r="BH379" s="32"/>
      <c r="BI379" s="32"/>
    </row>
    <row r="380" spans="1:61" ht="15.75">
      <c r="A380" s="98"/>
      <c r="B380" s="98"/>
      <c r="C380" s="98"/>
      <c r="D380" s="98"/>
      <c r="E380" s="98"/>
      <c r="F380" s="98"/>
      <c r="G380" s="98"/>
      <c r="H380" s="98"/>
      <c r="I380" s="98"/>
      <c r="J380" s="98"/>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c r="AM380" s="32"/>
      <c r="AN380" s="32"/>
      <c r="AO380" s="32"/>
      <c r="AP380" s="32"/>
      <c r="AQ380" s="32"/>
      <c r="AR380" s="32"/>
      <c r="AS380" s="32"/>
      <c r="AT380" s="32"/>
      <c r="AU380" s="32"/>
      <c r="AV380" s="32"/>
      <c r="AW380" s="32"/>
      <c r="AX380" s="32"/>
      <c r="AY380" s="32"/>
      <c r="AZ380" s="32"/>
      <c r="BA380" s="32"/>
      <c r="BB380" s="32"/>
      <c r="BC380" s="32"/>
      <c r="BD380" s="32"/>
      <c r="BE380" s="32"/>
      <c r="BF380" s="32"/>
      <c r="BG380" s="32"/>
      <c r="BH380" s="32"/>
      <c r="BI380" s="32"/>
    </row>
    <row r="381" spans="1:61" ht="15.75">
      <c r="A381" s="98"/>
      <c r="B381" s="98"/>
      <c r="C381" s="98"/>
      <c r="D381" s="98"/>
      <c r="E381" s="98"/>
      <c r="F381" s="98"/>
      <c r="G381" s="98"/>
      <c r="H381" s="98"/>
      <c r="I381" s="98"/>
      <c r="J381" s="98"/>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c r="AM381" s="32"/>
      <c r="AN381" s="32"/>
      <c r="AO381" s="32"/>
      <c r="AP381" s="32"/>
      <c r="AQ381" s="32"/>
      <c r="AR381" s="32"/>
      <c r="AS381" s="32"/>
      <c r="AT381" s="32"/>
      <c r="AU381" s="32"/>
      <c r="AV381" s="32"/>
      <c r="AW381" s="32"/>
      <c r="AX381" s="32"/>
      <c r="AY381" s="32"/>
      <c r="AZ381" s="32"/>
      <c r="BA381" s="32"/>
      <c r="BB381" s="32"/>
      <c r="BC381" s="32"/>
      <c r="BD381" s="32"/>
      <c r="BE381" s="32"/>
      <c r="BF381" s="32"/>
      <c r="BG381" s="32"/>
      <c r="BH381" s="32"/>
      <c r="BI381" s="32"/>
    </row>
    <row r="382" spans="1:61" ht="15.75">
      <c r="A382" s="98"/>
      <c r="B382" s="98"/>
      <c r="C382" s="98"/>
      <c r="D382" s="98"/>
      <c r="E382" s="98"/>
      <c r="F382" s="98"/>
      <c r="G382" s="98"/>
      <c r="H382" s="98"/>
      <c r="I382" s="98"/>
      <c r="J382" s="98"/>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c r="AH382" s="32"/>
      <c r="AI382" s="32"/>
      <c r="AJ382" s="32"/>
      <c r="AK382" s="32"/>
      <c r="AL382" s="32"/>
      <c r="AM382" s="32"/>
      <c r="AN382" s="32"/>
      <c r="AO382" s="32"/>
      <c r="AP382" s="32"/>
      <c r="AQ382" s="32"/>
      <c r="AR382" s="32"/>
      <c r="AS382" s="32"/>
      <c r="AT382" s="32"/>
      <c r="AU382" s="32"/>
      <c r="AV382" s="32"/>
      <c r="AW382" s="32"/>
      <c r="AX382" s="32"/>
      <c r="AY382" s="32"/>
      <c r="AZ382" s="32"/>
      <c r="BA382" s="32"/>
      <c r="BB382" s="32"/>
      <c r="BC382" s="32"/>
      <c r="BD382" s="32"/>
      <c r="BE382" s="32"/>
      <c r="BF382" s="32"/>
      <c r="BG382" s="32"/>
      <c r="BH382" s="32"/>
      <c r="BI382" s="32"/>
    </row>
    <row r="383" spans="1:61" ht="15.75">
      <c r="A383" s="98"/>
      <c r="B383" s="98"/>
      <c r="C383" s="98"/>
      <c r="D383" s="98"/>
      <c r="E383" s="98"/>
      <c r="F383" s="98"/>
      <c r="G383" s="98"/>
      <c r="H383" s="98"/>
      <c r="I383" s="98"/>
      <c r="J383" s="98"/>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c r="AI383" s="32"/>
      <c r="AJ383" s="32"/>
      <c r="AK383" s="32"/>
      <c r="AL383" s="32"/>
      <c r="AM383" s="32"/>
      <c r="AN383" s="32"/>
      <c r="AO383" s="32"/>
      <c r="AP383" s="32"/>
      <c r="AQ383" s="32"/>
      <c r="AR383" s="32"/>
      <c r="AS383" s="32"/>
      <c r="AT383" s="32"/>
      <c r="AU383" s="32"/>
      <c r="AV383" s="32"/>
      <c r="AW383" s="32"/>
      <c r="AX383" s="32"/>
      <c r="AY383" s="32"/>
      <c r="AZ383" s="32"/>
      <c r="BA383" s="32"/>
      <c r="BB383" s="32"/>
      <c r="BC383" s="32"/>
      <c r="BD383" s="32"/>
      <c r="BE383" s="32"/>
      <c r="BF383" s="32"/>
      <c r="BG383" s="32"/>
      <c r="BH383" s="32"/>
      <c r="BI383" s="32"/>
    </row>
    <row r="384" spans="1:61" ht="15.75">
      <c r="A384" s="98"/>
      <c r="B384" s="98"/>
      <c r="C384" s="98"/>
      <c r="D384" s="98"/>
      <c r="E384" s="98"/>
      <c r="F384" s="98"/>
      <c r="G384" s="98"/>
      <c r="H384" s="98"/>
      <c r="I384" s="98"/>
      <c r="J384" s="98"/>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c r="AI384" s="32"/>
      <c r="AJ384" s="32"/>
      <c r="AK384" s="32"/>
      <c r="AL384" s="32"/>
      <c r="AM384" s="32"/>
      <c r="AN384" s="32"/>
      <c r="AO384" s="32"/>
      <c r="AP384" s="32"/>
      <c r="AQ384" s="32"/>
      <c r="AR384" s="32"/>
      <c r="AS384" s="32"/>
      <c r="AT384" s="32"/>
      <c r="AU384" s="32"/>
      <c r="AV384" s="32"/>
      <c r="AW384" s="32"/>
      <c r="AX384" s="32"/>
      <c r="AY384" s="32"/>
      <c r="AZ384" s="32"/>
      <c r="BA384" s="32"/>
      <c r="BB384" s="32"/>
      <c r="BC384" s="32"/>
      <c r="BD384" s="32"/>
      <c r="BE384" s="32"/>
      <c r="BF384" s="32"/>
      <c r="BG384" s="32"/>
      <c r="BH384" s="32"/>
      <c r="BI384" s="32"/>
    </row>
    <row r="385" spans="1:61" ht="15.75">
      <c r="A385" s="98"/>
      <c r="B385" s="98"/>
      <c r="C385" s="98"/>
      <c r="D385" s="98"/>
      <c r="E385" s="98"/>
      <c r="F385" s="98"/>
      <c r="G385" s="98"/>
      <c r="H385" s="98"/>
      <c r="I385" s="98"/>
      <c r="J385" s="98"/>
      <c r="K385" s="32"/>
      <c r="L385" s="32"/>
      <c r="M385" s="32"/>
      <c r="N385" s="32"/>
      <c r="O385" s="32"/>
      <c r="P385" s="32"/>
      <c r="Q385" s="32"/>
      <c r="R385" s="32"/>
      <c r="S385" s="32"/>
      <c r="T385" s="32"/>
      <c r="U385" s="32"/>
      <c r="V385" s="32"/>
      <c r="W385" s="32"/>
      <c r="X385" s="32"/>
      <c r="Y385" s="32"/>
      <c r="Z385" s="32"/>
      <c r="AA385" s="32"/>
      <c r="AB385" s="32"/>
      <c r="AC385" s="32"/>
      <c r="AD385" s="32"/>
      <c r="AE385" s="32"/>
      <c r="AF385" s="32"/>
      <c r="AG385" s="32"/>
      <c r="AH385" s="32"/>
      <c r="AI385" s="32"/>
      <c r="AJ385" s="32"/>
      <c r="AK385" s="32"/>
      <c r="AL385" s="32"/>
      <c r="AM385" s="32"/>
      <c r="AN385" s="32"/>
      <c r="AO385" s="32"/>
      <c r="AP385" s="32"/>
      <c r="AQ385" s="32"/>
      <c r="AR385" s="32"/>
      <c r="AS385" s="32"/>
      <c r="AT385" s="32"/>
      <c r="AU385" s="32"/>
      <c r="AV385" s="32"/>
      <c r="AW385" s="32"/>
      <c r="AX385" s="32"/>
      <c r="AY385" s="32"/>
      <c r="AZ385" s="32"/>
      <c r="BA385" s="32"/>
      <c r="BB385" s="32"/>
      <c r="BC385" s="32"/>
      <c r="BD385" s="32"/>
      <c r="BE385" s="32"/>
      <c r="BF385" s="32"/>
      <c r="BG385" s="32"/>
      <c r="BH385" s="32"/>
      <c r="BI385" s="32"/>
    </row>
    <row r="386" spans="1:61" ht="15.75">
      <c r="A386" s="98"/>
      <c r="B386" s="98"/>
      <c r="C386" s="98"/>
      <c r="D386" s="98"/>
      <c r="E386" s="98"/>
      <c r="F386" s="98"/>
      <c r="G386" s="98"/>
      <c r="H386" s="98"/>
      <c r="I386" s="98"/>
      <c r="J386" s="98"/>
      <c r="K386" s="32"/>
      <c r="L386" s="32"/>
      <c r="M386" s="32"/>
      <c r="N386" s="32"/>
      <c r="O386" s="32"/>
      <c r="P386" s="32"/>
      <c r="Q386" s="32"/>
      <c r="R386" s="32"/>
      <c r="S386" s="32"/>
      <c r="T386" s="32"/>
      <c r="U386" s="32"/>
      <c r="V386" s="32"/>
      <c r="W386" s="32"/>
      <c r="X386" s="32"/>
      <c r="Y386" s="32"/>
      <c r="Z386" s="32"/>
      <c r="AA386" s="32"/>
      <c r="AB386" s="32"/>
      <c r="AC386" s="32"/>
      <c r="AD386" s="32"/>
      <c r="AE386" s="32"/>
      <c r="AF386" s="32"/>
      <c r="AG386" s="32"/>
      <c r="AH386" s="32"/>
      <c r="AI386" s="32"/>
      <c r="AJ386" s="32"/>
      <c r="AK386" s="32"/>
      <c r="AL386" s="32"/>
      <c r="AM386" s="32"/>
      <c r="AN386" s="32"/>
      <c r="AO386" s="32"/>
      <c r="AP386" s="32"/>
      <c r="AQ386" s="32"/>
      <c r="AR386" s="32"/>
      <c r="AS386" s="32"/>
      <c r="AT386" s="32"/>
      <c r="AU386" s="32"/>
      <c r="AV386" s="32"/>
      <c r="AW386" s="32"/>
      <c r="AX386" s="32"/>
      <c r="AY386" s="32"/>
      <c r="AZ386" s="32"/>
      <c r="BA386" s="32"/>
      <c r="BB386" s="32"/>
      <c r="BC386" s="32"/>
      <c r="BD386" s="32"/>
      <c r="BE386" s="32"/>
      <c r="BF386" s="32"/>
      <c r="BG386" s="32"/>
      <c r="BH386" s="32"/>
      <c r="BI386" s="32"/>
    </row>
    <row r="387" spans="1:61" ht="15.75">
      <c r="A387" s="98"/>
      <c r="B387" s="98"/>
      <c r="C387" s="98"/>
      <c r="D387" s="98"/>
      <c r="E387" s="98"/>
      <c r="F387" s="98"/>
      <c r="G387" s="98"/>
      <c r="H387" s="98"/>
      <c r="I387" s="98"/>
      <c r="J387" s="98"/>
      <c r="K387" s="32"/>
      <c r="L387" s="32"/>
      <c r="M387" s="32"/>
      <c r="N387" s="32"/>
      <c r="O387" s="32"/>
      <c r="P387" s="32"/>
      <c r="Q387" s="32"/>
      <c r="R387" s="32"/>
      <c r="S387" s="32"/>
      <c r="T387" s="32"/>
      <c r="U387" s="32"/>
      <c r="V387" s="32"/>
      <c r="W387" s="32"/>
      <c r="X387" s="32"/>
      <c r="Y387" s="32"/>
      <c r="Z387" s="32"/>
      <c r="AA387" s="32"/>
      <c r="AB387" s="32"/>
      <c r="AC387" s="32"/>
      <c r="AD387" s="32"/>
      <c r="AE387" s="32"/>
      <c r="AF387" s="32"/>
      <c r="AG387" s="32"/>
      <c r="AH387" s="32"/>
      <c r="AI387" s="32"/>
      <c r="AJ387" s="32"/>
      <c r="AK387" s="32"/>
      <c r="AL387" s="32"/>
      <c r="AM387" s="32"/>
      <c r="AN387" s="32"/>
      <c r="AO387" s="32"/>
      <c r="AP387" s="32"/>
      <c r="AQ387" s="32"/>
      <c r="AR387" s="32"/>
      <c r="AS387" s="32"/>
      <c r="AT387" s="32"/>
      <c r="AU387" s="32"/>
      <c r="AV387" s="32"/>
      <c r="AW387" s="32"/>
      <c r="AX387" s="32"/>
      <c r="AY387" s="32"/>
      <c r="AZ387" s="32"/>
      <c r="BA387" s="32"/>
      <c r="BB387" s="32"/>
      <c r="BC387" s="32"/>
      <c r="BD387" s="32"/>
      <c r="BE387" s="32"/>
      <c r="BF387" s="32"/>
      <c r="BG387" s="32"/>
      <c r="BH387" s="32"/>
      <c r="BI387" s="32"/>
    </row>
    <row r="388" spans="1:61" ht="15.75">
      <c r="A388" s="98"/>
      <c r="B388" s="98"/>
      <c r="C388" s="98"/>
      <c r="D388" s="98"/>
      <c r="E388" s="98"/>
      <c r="F388" s="98"/>
      <c r="G388" s="98"/>
      <c r="H388" s="98"/>
      <c r="I388" s="98"/>
      <c r="J388" s="98"/>
      <c r="K388" s="32"/>
      <c r="L388" s="32"/>
      <c r="M388" s="32"/>
      <c r="N388" s="32"/>
      <c r="O388" s="32"/>
      <c r="P388" s="32"/>
      <c r="Q388" s="32"/>
      <c r="R388" s="32"/>
      <c r="S388" s="32"/>
      <c r="T388" s="32"/>
      <c r="U388" s="32"/>
      <c r="V388" s="32"/>
      <c r="W388" s="32"/>
      <c r="X388" s="32"/>
      <c r="Y388" s="32"/>
      <c r="Z388" s="32"/>
      <c r="AA388" s="32"/>
      <c r="AB388" s="32"/>
      <c r="AC388" s="32"/>
      <c r="AD388" s="32"/>
      <c r="AE388" s="32"/>
      <c r="AF388" s="32"/>
      <c r="AG388" s="32"/>
      <c r="AH388" s="32"/>
      <c r="AI388" s="32"/>
      <c r="AJ388" s="32"/>
      <c r="AK388" s="32"/>
      <c r="AL388" s="32"/>
      <c r="AM388" s="32"/>
      <c r="AN388" s="32"/>
      <c r="AO388" s="32"/>
      <c r="AP388" s="32"/>
      <c r="AQ388" s="32"/>
      <c r="AR388" s="32"/>
      <c r="AS388" s="32"/>
      <c r="AT388" s="32"/>
      <c r="AU388" s="32"/>
      <c r="AV388" s="32"/>
      <c r="AW388" s="32"/>
      <c r="AX388" s="32"/>
      <c r="AY388" s="32"/>
      <c r="AZ388" s="32"/>
      <c r="BA388" s="32"/>
      <c r="BB388" s="32"/>
      <c r="BC388" s="32"/>
      <c r="BD388" s="32"/>
      <c r="BE388" s="32"/>
      <c r="BF388" s="32"/>
      <c r="BG388" s="32"/>
      <c r="BH388" s="32"/>
      <c r="BI388" s="32"/>
    </row>
    <row r="389" spans="1:61" ht="15.75">
      <c r="A389" s="98"/>
      <c r="B389" s="98"/>
      <c r="C389" s="98"/>
      <c r="D389" s="98"/>
      <c r="E389" s="98"/>
      <c r="F389" s="98"/>
      <c r="G389" s="98"/>
      <c r="H389" s="98"/>
      <c r="I389" s="98"/>
      <c r="J389" s="98"/>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2"/>
      <c r="AI389" s="32"/>
      <c r="AJ389" s="32"/>
      <c r="AK389" s="32"/>
      <c r="AL389" s="32"/>
      <c r="AM389" s="32"/>
      <c r="AN389" s="32"/>
      <c r="AO389" s="32"/>
      <c r="AP389" s="32"/>
      <c r="AQ389" s="32"/>
      <c r="AR389" s="32"/>
      <c r="AS389" s="32"/>
      <c r="AT389" s="32"/>
      <c r="AU389" s="32"/>
      <c r="AV389" s="32"/>
      <c r="AW389" s="32"/>
      <c r="AX389" s="32"/>
      <c r="AY389" s="32"/>
      <c r="AZ389" s="32"/>
      <c r="BA389" s="32"/>
      <c r="BB389" s="32"/>
      <c r="BC389" s="32"/>
      <c r="BD389" s="32"/>
      <c r="BE389" s="32"/>
      <c r="BF389" s="32"/>
      <c r="BG389" s="32"/>
      <c r="BH389" s="32"/>
      <c r="BI389" s="32"/>
    </row>
    <row r="390" spans="1:61" ht="15.75">
      <c r="A390" s="98"/>
      <c r="B390" s="98"/>
      <c r="C390" s="98"/>
      <c r="D390" s="98"/>
      <c r="E390" s="98"/>
      <c r="F390" s="98"/>
      <c r="G390" s="98"/>
      <c r="H390" s="98"/>
      <c r="I390" s="98"/>
      <c r="J390" s="98"/>
      <c r="K390" s="32"/>
      <c r="L390" s="32"/>
      <c r="M390" s="32"/>
      <c r="N390" s="32"/>
      <c r="O390" s="32"/>
      <c r="P390" s="32"/>
      <c r="Q390" s="32"/>
      <c r="R390" s="32"/>
      <c r="S390" s="32"/>
      <c r="T390" s="32"/>
      <c r="U390" s="32"/>
      <c r="V390" s="32"/>
      <c r="W390" s="32"/>
      <c r="X390" s="32"/>
      <c r="Y390" s="32"/>
      <c r="Z390" s="32"/>
      <c r="AA390" s="32"/>
      <c r="AB390" s="32"/>
      <c r="AC390" s="32"/>
      <c r="AD390" s="32"/>
      <c r="AE390" s="32"/>
      <c r="AF390" s="32"/>
      <c r="AG390" s="32"/>
      <c r="AH390" s="32"/>
      <c r="AI390" s="32"/>
      <c r="AJ390" s="32"/>
      <c r="AK390" s="32"/>
      <c r="AL390" s="32"/>
      <c r="AM390" s="32"/>
      <c r="AN390" s="32"/>
      <c r="AO390" s="32"/>
      <c r="AP390" s="32"/>
      <c r="AQ390" s="32"/>
      <c r="AR390" s="32"/>
      <c r="AS390" s="32"/>
      <c r="AT390" s="32"/>
      <c r="AU390" s="32"/>
      <c r="AV390" s="32"/>
      <c r="AW390" s="32"/>
      <c r="AX390" s="32"/>
      <c r="AY390" s="32"/>
      <c r="AZ390" s="32"/>
      <c r="BA390" s="32"/>
      <c r="BB390" s="32"/>
      <c r="BC390" s="32"/>
      <c r="BD390" s="32"/>
      <c r="BE390" s="32"/>
      <c r="BF390" s="32"/>
      <c r="BG390" s="32"/>
      <c r="BH390" s="32"/>
      <c r="BI390" s="32"/>
    </row>
    <row r="391" spans="1:61" ht="15.75">
      <c r="A391" s="98"/>
      <c r="B391" s="98"/>
      <c r="C391" s="98"/>
      <c r="D391" s="98"/>
      <c r="E391" s="98"/>
      <c r="F391" s="98"/>
      <c r="G391" s="98"/>
      <c r="H391" s="98"/>
      <c r="I391" s="98"/>
      <c r="J391" s="98"/>
      <c r="K391" s="32"/>
      <c r="L391" s="32"/>
      <c r="M391" s="32"/>
      <c r="N391" s="32"/>
      <c r="O391" s="32"/>
      <c r="P391" s="32"/>
      <c r="Q391" s="32"/>
      <c r="R391" s="32"/>
      <c r="S391" s="32"/>
      <c r="T391" s="32"/>
      <c r="U391" s="32"/>
      <c r="V391" s="32"/>
      <c r="W391" s="32"/>
      <c r="X391" s="32"/>
      <c r="Y391" s="32"/>
      <c r="Z391" s="32"/>
      <c r="AA391" s="32"/>
      <c r="AB391" s="32"/>
      <c r="AC391" s="32"/>
      <c r="AD391" s="32"/>
      <c r="AE391" s="32"/>
      <c r="AF391" s="32"/>
      <c r="AG391" s="32"/>
      <c r="AH391" s="32"/>
      <c r="AI391" s="32"/>
      <c r="AJ391" s="32"/>
      <c r="AK391" s="32"/>
      <c r="AL391" s="32"/>
      <c r="AM391" s="32"/>
      <c r="AN391" s="32"/>
      <c r="AO391" s="32"/>
      <c r="AP391" s="32"/>
      <c r="AQ391" s="32"/>
      <c r="AR391" s="32"/>
      <c r="AS391" s="32"/>
      <c r="AT391" s="32"/>
      <c r="AU391" s="32"/>
      <c r="AV391" s="32"/>
      <c r="AW391" s="32"/>
      <c r="AX391" s="32"/>
      <c r="AY391" s="32"/>
      <c r="AZ391" s="32"/>
      <c r="BA391" s="32"/>
      <c r="BB391" s="32"/>
      <c r="BC391" s="32"/>
      <c r="BD391" s="32"/>
      <c r="BE391" s="32"/>
      <c r="BF391" s="32"/>
      <c r="BG391" s="32"/>
      <c r="BH391" s="32"/>
      <c r="BI391" s="32"/>
    </row>
    <row r="392" spans="1:61" ht="15.75">
      <c r="A392" s="98"/>
      <c r="B392" s="98"/>
      <c r="C392" s="98"/>
      <c r="D392" s="98"/>
      <c r="E392" s="98"/>
      <c r="F392" s="98"/>
      <c r="G392" s="98"/>
      <c r="H392" s="98"/>
      <c r="I392" s="98"/>
      <c r="J392" s="98"/>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c r="AT392" s="32"/>
      <c r="AU392" s="32"/>
      <c r="AV392" s="32"/>
      <c r="AW392" s="32"/>
      <c r="AX392" s="32"/>
      <c r="AY392" s="32"/>
      <c r="AZ392" s="32"/>
      <c r="BA392" s="32"/>
      <c r="BB392" s="32"/>
      <c r="BC392" s="32"/>
      <c r="BD392" s="32"/>
      <c r="BE392" s="32"/>
      <c r="BF392" s="32"/>
      <c r="BG392" s="32"/>
      <c r="BH392" s="32"/>
      <c r="BI392" s="32"/>
    </row>
    <row r="393" spans="1:61" ht="15.75">
      <c r="A393" s="98"/>
      <c r="B393" s="98"/>
      <c r="C393" s="98"/>
      <c r="D393" s="98"/>
      <c r="E393" s="98"/>
      <c r="F393" s="98"/>
      <c r="G393" s="98"/>
      <c r="H393" s="98"/>
      <c r="I393" s="98"/>
      <c r="J393" s="98"/>
      <c r="K393" s="32"/>
      <c r="L393" s="32"/>
      <c r="M393" s="32"/>
      <c r="N393" s="32"/>
      <c r="O393" s="32"/>
      <c r="P393" s="32"/>
      <c r="Q393" s="32"/>
      <c r="R393" s="32"/>
      <c r="S393" s="32"/>
      <c r="T393" s="32"/>
      <c r="U393" s="32"/>
      <c r="V393" s="32"/>
      <c r="W393" s="32"/>
      <c r="X393" s="32"/>
      <c r="Y393" s="32"/>
      <c r="Z393" s="32"/>
      <c r="AA393" s="32"/>
      <c r="AB393" s="32"/>
      <c r="AC393" s="32"/>
      <c r="AD393" s="32"/>
      <c r="AE393" s="32"/>
      <c r="AF393" s="32"/>
      <c r="AG393" s="32"/>
      <c r="AH393" s="32"/>
      <c r="AI393" s="32"/>
      <c r="AJ393" s="32"/>
      <c r="AK393" s="32"/>
      <c r="AL393" s="32"/>
      <c r="AM393" s="32"/>
      <c r="AN393" s="32"/>
      <c r="AO393" s="32"/>
      <c r="AP393" s="32"/>
      <c r="AQ393" s="32"/>
      <c r="AR393" s="32"/>
      <c r="AS393" s="32"/>
      <c r="AT393" s="32"/>
      <c r="AU393" s="32"/>
      <c r="AV393" s="32"/>
      <c r="AW393" s="32"/>
      <c r="AX393" s="32"/>
      <c r="AY393" s="32"/>
      <c r="AZ393" s="32"/>
      <c r="BA393" s="32"/>
      <c r="BB393" s="32"/>
      <c r="BC393" s="32"/>
      <c r="BD393" s="32"/>
      <c r="BE393" s="32"/>
      <c r="BF393" s="32"/>
      <c r="BG393" s="32"/>
      <c r="BH393" s="32"/>
      <c r="BI393" s="32"/>
    </row>
    <row r="394" spans="1:61" ht="15.75">
      <c r="A394" s="98"/>
      <c r="B394" s="98"/>
      <c r="C394" s="98"/>
      <c r="D394" s="98"/>
      <c r="E394" s="98"/>
      <c r="F394" s="98"/>
      <c r="G394" s="98"/>
      <c r="H394" s="98"/>
      <c r="I394" s="98"/>
      <c r="J394" s="98"/>
      <c r="K394" s="32"/>
      <c r="L394" s="32"/>
      <c r="M394" s="32"/>
      <c r="N394" s="32"/>
      <c r="O394" s="32"/>
      <c r="P394" s="32"/>
      <c r="Q394" s="32"/>
      <c r="R394" s="32"/>
      <c r="S394" s="32"/>
      <c r="T394" s="32"/>
      <c r="U394" s="32"/>
      <c r="V394" s="32"/>
      <c r="W394" s="32"/>
      <c r="X394" s="32"/>
      <c r="Y394" s="32"/>
      <c r="Z394" s="32"/>
      <c r="AA394" s="32"/>
      <c r="AB394" s="32"/>
      <c r="AC394" s="32"/>
      <c r="AD394" s="32"/>
      <c r="AE394" s="32"/>
      <c r="AF394" s="32"/>
      <c r="AG394" s="32"/>
      <c r="AH394" s="32"/>
      <c r="AI394" s="32"/>
      <c r="AJ394" s="32"/>
      <c r="AK394" s="32"/>
      <c r="AL394" s="32"/>
      <c r="AM394" s="32"/>
      <c r="AN394" s="32"/>
      <c r="AO394" s="32"/>
      <c r="AP394" s="32"/>
      <c r="AQ394" s="32"/>
      <c r="AR394" s="32"/>
      <c r="AS394" s="32"/>
      <c r="AT394" s="32"/>
      <c r="AU394" s="32"/>
      <c r="AV394" s="32"/>
      <c r="AW394" s="32"/>
      <c r="AX394" s="32"/>
      <c r="AY394" s="32"/>
      <c r="AZ394" s="32"/>
      <c r="BA394" s="32"/>
      <c r="BB394" s="32"/>
      <c r="BC394" s="32"/>
      <c r="BD394" s="32"/>
      <c r="BE394" s="32"/>
      <c r="BF394" s="32"/>
      <c r="BG394" s="32"/>
      <c r="BH394" s="32"/>
      <c r="BI394" s="32"/>
    </row>
    <row r="395" spans="1:61" ht="15.75">
      <c r="A395" s="98"/>
      <c r="B395" s="98"/>
      <c r="C395" s="98"/>
      <c r="D395" s="98"/>
      <c r="E395" s="98"/>
      <c r="F395" s="98"/>
      <c r="G395" s="98"/>
      <c r="H395" s="98"/>
      <c r="I395" s="98"/>
      <c r="J395" s="98"/>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c r="AI395" s="32"/>
      <c r="AJ395" s="32"/>
      <c r="AK395" s="32"/>
      <c r="AL395" s="32"/>
      <c r="AM395" s="32"/>
      <c r="AN395" s="32"/>
      <c r="AO395" s="32"/>
      <c r="AP395" s="32"/>
      <c r="AQ395" s="32"/>
      <c r="AR395" s="32"/>
      <c r="AS395" s="32"/>
      <c r="AT395" s="32"/>
      <c r="AU395" s="32"/>
      <c r="AV395" s="32"/>
      <c r="AW395" s="32"/>
      <c r="AX395" s="32"/>
      <c r="AY395" s="32"/>
      <c r="AZ395" s="32"/>
      <c r="BA395" s="32"/>
      <c r="BB395" s="32"/>
      <c r="BC395" s="32"/>
      <c r="BD395" s="32"/>
      <c r="BE395" s="32"/>
      <c r="BF395" s="32"/>
      <c r="BG395" s="32"/>
      <c r="BH395" s="32"/>
      <c r="BI395" s="32"/>
    </row>
    <row r="396" spans="1:61" ht="15.75">
      <c r="A396" s="98"/>
      <c r="B396" s="98"/>
      <c r="C396" s="98"/>
      <c r="D396" s="98"/>
      <c r="E396" s="98"/>
      <c r="F396" s="98"/>
      <c r="G396" s="98"/>
      <c r="H396" s="98"/>
      <c r="I396" s="98"/>
      <c r="J396" s="98"/>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c r="AI396" s="32"/>
      <c r="AJ396" s="32"/>
      <c r="AK396" s="32"/>
      <c r="AL396" s="32"/>
      <c r="AM396" s="32"/>
      <c r="AN396" s="32"/>
      <c r="AO396" s="32"/>
      <c r="AP396" s="32"/>
      <c r="AQ396" s="32"/>
      <c r="AR396" s="32"/>
      <c r="AS396" s="32"/>
      <c r="AT396" s="32"/>
      <c r="AU396" s="32"/>
      <c r="AV396" s="32"/>
      <c r="AW396" s="32"/>
      <c r="AX396" s="32"/>
      <c r="AY396" s="32"/>
      <c r="AZ396" s="32"/>
      <c r="BA396" s="32"/>
      <c r="BB396" s="32"/>
      <c r="BC396" s="32"/>
      <c r="BD396" s="32"/>
      <c r="BE396" s="32"/>
      <c r="BF396" s="32"/>
      <c r="BG396" s="32"/>
      <c r="BH396" s="32"/>
      <c r="BI396" s="32"/>
    </row>
    <row r="397" spans="1:61" ht="15.75">
      <c r="A397" s="98"/>
      <c r="B397" s="98"/>
      <c r="C397" s="98"/>
      <c r="D397" s="98"/>
      <c r="E397" s="98"/>
      <c r="F397" s="98"/>
      <c r="G397" s="98"/>
      <c r="H397" s="98"/>
      <c r="I397" s="98"/>
      <c r="J397" s="98"/>
      <c r="K397" s="32"/>
      <c r="L397" s="32"/>
      <c r="M397" s="32"/>
      <c r="N397" s="32"/>
      <c r="O397" s="32"/>
      <c r="P397" s="32"/>
      <c r="Q397" s="32"/>
      <c r="R397" s="32"/>
      <c r="S397" s="32"/>
      <c r="T397" s="32"/>
      <c r="U397" s="32"/>
      <c r="V397" s="32"/>
      <c r="W397" s="32"/>
      <c r="X397" s="32"/>
      <c r="Y397" s="32"/>
      <c r="Z397" s="32"/>
      <c r="AA397" s="32"/>
      <c r="AB397" s="32"/>
      <c r="AC397" s="32"/>
      <c r="AD397" s="32"/>
      <c r="AE397" s="32"/>
      <c r="AF397" s="32"/>
      <c r="AG397" s="32"/>
      <c r="AH397" s="32"/>
      <c r="AI397" s="32"/>
      <c r="AJ397" s="32"/>
      <c r="AK397" s="32"/>
      <c r="AL397" s="32"/>
      <c r="AM397" s="32"/>
      <c r="AN397" s="32"/>
      <c r="AO397" s="32"/>
      <c r="AP397" s="32"/>
      <c r="AQ397" s="32"/>
      <c r="AR397" s="32"/>
      <c r="AS397" s="32"/>
      <c r="AT397" s="32"/>
      <c r="AU397" s="32"/>
      <c r="AV397" s="32"/>
      <c r="AW397" s="32"/>
      <c r="AX397" s="32"/>
      <c r="AY397" s="32"/>
      <c r="AZ397" s="32"/>
      <c r="BA397" s="32"/>
      <c r="BB397" s="32"/>
      <c r="BC397" s="32"/>
      <c r="BD397" s="32"/>
      <c r="BE397" s="32"/>
      <c r="BF397" s="32"/>
      <c r="BG397" s="32"/>
      <c r="BH397" s="32"/>
      <c r="BI397" s="32"/>
    </row>
    <row r="398" spans="1:61" ht="15.75">
      <c r="A398" s="98"/>
      <c r="B398" s="98"/>
      <c r="C398" s="98"/>
      <c r="D398" s="98"/>
      <c r="E398" s="98"/>
      <c r="F398" s="98"/>
      <c r="G398" s="98"/>
      <c r="H398" s="98"/>
      <c r="I398" s="98"/>
      <c r="J398" s="98"/>
      <c r="K398" s="32"/>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2"/>
      <c r="AI398" s="32"/>
      <c r="AJ398" s="32"/>
      <c r="AK398" s="32"/>
      <c r="AL398" s="32"/>
      <c r="AM398" s="32"/>
      <c r="AN398" s="32"/>
      <c r="AO398" s="32"/>
      <c r="AP398" s="32"/>
      <c r="AQ398" s="32"/>
      <c r="AR398" s="32"/>
      <c r="AS398" s="32"/>
      <c r="AT398" s="32"/>
      <c r="AU398" s="32"/>
      <c r="AV398" s="32"/>
      <c r="AW398" s="32"/>
      <c r="AX398" s="32"/>
      <c r="AY398" s="32"/>
      <c r="AZ398" s="32"/>
      <c r="BA398" s="32"/>
      <c r="BB398" s="32"/>
      <c r="BC398" s="32"/>
      <c r="BD398" s="32"/>
      <c r="BE398" s="32"/>
      <c r="BF398" s="32"/>
      <c r="BG398" s="32"/>
      <c r="BH398" s="32"/>
      <c r="BI398" s="32"/>
    </row>
    <row r="399" spans="1:61" ht="15.75">
      <c r="A399" s="98"/>
      <c r="B399" s="98"/>
      <c r="C399" s="98"/>
      <c r="D399" s="98"/>
      <c r="E399" s="98"/>
      <c r="F399" s="98"/>
      <c r="G399" s="98"/>
      <c r="H399" s="98"/>
      <c r="I399" s="98"/>
      <c r="J399" s="98"/>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2"/>
      <c r="AI399" s="32"/>
      <c r="AJ399" s="32"/>
      <c r="AK399" s="32"/>
      <c r="AL399" s="32"/>
      <c r="AM399" s="32"/>
      <c r="AN399" s="32"/>
      <c r="AO399" s="32"/>
      <c r="AP399" s="32"/>
      <c r="AQ399" s="32"/>
      <c r="AR399" s="32"/>
      <c r="AS399" s="32"/>
      <c r="AT399" s="32"/>
      <c r="AU399" s="32"/>
      <c r="AV399" s="32"/>
      <c r="AW399" s="32"/>
      <c r="AX399" s="32"/>
      <c r="AY399" s="32"/>
      <c r="AZ399" s="32"/>
      <c r="BA399" s="32"/>
      <c r="BB399" s="32"/>
      <c r="BC399" s="32"/>
      <c r="BD399" s="32"/>
      <c r="BE399" s="32"/>
      <c r="BF399" s="32"/>
      <c r="BG399" s="32"/>
      <c r="BH399" s="32"/>
      <c r="BI399" s="32"/>
    </row>
    <row r="400" spans="1:61" ht="15.75">
      <c r="A400" s="98"/>
      <c r="B400" s="98"/>
      <c r="C400" s="98"/>
      <c r="D400" s="98"/>
      <c r="E400" s="98"/>
      <c r="F400" s="98"/>
      <c r="G400" s="98"/>
      <c r="H400" s="98"/>
      <c r="I400" s="98"/>
      <c r="J400" s="98"/>
      <c r="K400" s="32"/>
      <c r="L400" s="32"/>
      <c r="M400" s="32"/>
      <c r="N400" s="32"/>
      <c r="O400" s="32"/>
      <c r="P400" s="32"/>
      <c r="Q400" s="32"/>
      <c r="R400" s="32"/>
      <c r="S400" s="32"/>
      <c r="T400" s="32"/>
      <c r="U400" s="32"/>
      <c r="V400" s="32"/>
      <c r="W400" s="32"/>
      <c r="X400" s="32"/>
      <c r="Y400" s="32"/>
      <c r="Z400" s="32"/>
      <c r="AA400" s="32"/>
      <c r="AB400" s="32"/>
      <c r="AC400" s="32"/>
      <c r="AD400" s="32"/>
      <c r="AE400" s="32"/>
      <c r="AF400" s="32"/>
      <c r="AG400" s="32"/>
      <c r="AH400" s="32"/>
      <c r="AI400" s="32"/>
      <c r="AJ400" s="32"/>
      <c r="AK400" s="32"/>
      <c r="AL400" s="32"/>
      <c r="AM400" s="32"/>
      <c r="AN400" s="32"/>
      <c r="AO400" s="32"/>
      <c r="AP400" s="32"/>
      <c r="AQ400" s="32"/>
      <c r="AR400" s="32"/>
      <c r="AS400" s="32"/>
      <c r="AT400" s="32"/>
      <c r="AU400" s="32"/>
      <c r="AV400" s="32"/>
      <c r="AW400" s="32"/>
      <c r="AX400" s="32"/>
      <c r="AY400" s="32"/>
      <c r="AZ400" s="32"/>
      <c r="BA400" s="32"/>
      <c r="BB400" s="32"/>
      <c r="BC400" s="32"/>
      <c r="BD400" s="32"/>
      <c r="BE400" s="32"/>
      <c r="BF400" s="32"/>
      <c r="BG400" s="32"/>
      <c r="BH400" s="32"/>
      <c r="BI400" s="32"/>
    </row>
    <row r="401" spans="1:61" ht="15.75">
      <c r="A401" s="98"/>
      <c r="B401" s="98"/>
      <c r="C401" s="98"/>
      <c r="D401" s="98"/>
      <c r="E401" s="98"/>
      <c r="F401" s="98"/>
      <c r="G401" s="98"/>
      <c r="H401" s="98"/>
      <c r="I401" s="98"/>
      <c r="J401" s="98"/>
      <c r="K401" s="32"/>
      <c r="L401" s="32"/>
      <c r="M401" s="32"/>
      <c r="N401" s="32"/>
      <c r="O401" s="32"/>
      <c r="P401" s="32"/>
      <c r="Q401" s="32"/>
      <c r="R401" s="32"/>
      <c r="S401" s="32"/>
      <c r="T401" s="32"/>
      <c r="U401" s="32"/>
      <c r="V401" s="32"/>
      <c r="W401" s="32"/>
      <c r="X401" s="32"/>
      <c r="Y401" s="32"/>
      <c r="Z401" s="32"/>
      <c r="AA401" s="32"/>
      <c r="AB401" s="32"/>
      <c r="AC401" s="32"/>
      <c r="AD401" s="32"/>
      <c r="AE401" s="32"/>
      <c r="AF401" s="32"/>
      <c r="AG401" s="32"/>
      <c r="AH401" s="32"/>
      <c r="AI401" s="32"/>
      <c r="AJ401" s="32"/>
      <c r="AK401" s="32"/>
      <c r="AL401" s="32"/>
      <c r="AM401" s="32"/>
      <c r="AN401" s="32"/>
      <c r="AO401" s="32"/>
      <c r="AP401" s="32"/>
      <c r="AQ401" s="32"/>
      <c r="AR401" s="32"/>
      <c r="AS401" s="32"/>
      <c r="AT401" s="32"/>
      <c r="AU401" s="32"/>
      <c r="AV401" s="32"/>
      <c r="AW401" s="32"/>
      <c r="AX401" s="32"/>
      <c r="AY401" s="32"/>
      <c r="AZ401" s="32"/>
      <c r="BA401" s="32"/>
      <c r="BB401" s="32"/>
      <c r="BC401" s="32"/>
      <c r="BD401" s="32"/>
      <c r="BE401" s="32"/>
      <c r="BF401" s="32"/>
      <c r="BG401" s="32"/>
      <c r="BH401" s="32"/>
      <c r="BI401" s="32"/>
    </row>
    <row r="402" spans="1:61" ht="15.75">
      <c r="A402" s="98"/>
      <c r="B402" s="98"/>
      <c r="C402" s="98"/>
      <c r="D402" s="98"/>
      <c r="E402" s="98"/>
      <c r="F402" s="98"/>
      <c r="G402" s="98"/>
      <c r="H402" s="98"/>
      <c r="I402" s="98"/>
      <c r="J402" s="98"/>
      <c r="K402" s="32"/>
      <c r="L402" s="32"/>
      <c r="M402" s="32"/>
      <c r="N402" s="32"/>
      <c r="O402" s="32"/>
      <c r="P402" s="32"/>
      <c r="Q402" s="32"/>
      <c r="R402" s="32"/>
      <c r="S402" s="32"/>
      <c r="T402" s="32"/>
      <c r="U402" s="32"/>
      <c r="V402" s="32"/>
      <c r="W402" s="32"/>
      <c r="X402" s="32"/>
      <c r="Y402" s="32"/>
      <c r="Z402" s="32"/>
      <c r="AA402" s="32"/>
      <c r="AB402" s="32"/>
      <c r="AC402" s="32"/>
      <c r="AD402" s="32"/>
      <c r="AE402" s="32"/>
      <c r="AF402" s="32"/>
      <c r="AG402" s="32"/>
      <c r="AH402" s="32"/>
      <c r="AI402" s="32"/>
      <c r="AJ402" s="32"/>
      <c r="AK402" s="32"/>
      <c r="AL402" s="32"/>
      <c r="AM402" s="32"/>
      <c r="AN402" s="32"/>
      <c r="AO402" s="32"/>
      <c r="AP402" s="32"/>
      <c r="AQ402" s="32"/>
      <c r="AR402" s="32"/>
      <c r="AS402" s="32"/>
      <c r="AT402" s="32"/>
      <c r="AU402" s="32"/>
      <c r="AV402" s="32"/>
      <c r="AW402" s="32"/>
      <c r="AX402" s="32"/>
      <c r="AY402" s="32"/>
      <c r="AZ402" s="32"/>
      <c r="BA402" s="32"/>
      <c r="BB402" s="32"/>
      <c r="BC402" s="32"/>
      <c r="BD402" s="32"/>
      <c r="BE402" s="32"/>
      <c r="BF402" s="32"/>
      <c r="BG402" s="32"/>
      <c r="BH402" s="32"/>
      <c r="BI402" s="32"/>
    </row>
    <row r="403" spans="1:61" ht="15.75">
      <c r="A403" s="98"/>
      <c r="B403" s="98"/>
      <c r="C403" s="98"/>
      <c r="D403" s="98"/>
      <c r="E403" s="98"/>
      <c r="F403" s="98"/>
      <c r="G403" s="98"/>
      <c r="H403" s="98"/>
      <c r="I403" s="98"/>
      <c r="J403" s="98"/>
      <c r="K403" s="32"/>
      <c r="L403" s="32"/>
      <c r="M403" s="32"/>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2"/>
      <c r="AL403" s="32"/>
      <c r="AM403" s="32"/>
      <c r="AN403" s="32"/>
      <c r="AO403" s="32"/>
      <c r="AP403" s="32"/>
      <c r="AQ403" s="32"/>
      <c r="AR403" s="32"/>
      <c r="AS403" s="32"/>
      <c r="AT403" s="32"/>
      <c r="AU403" s="32"/>
      <c r="AV403" s="32"/>
      <c r="AW403" s="32"/>
      <c r="AX403" s="32"/>
      <c r="AY403" s="32"/>
      <c r="AZ403" s="32"/>
      <c r="BA403" s="32"/>
      <c r="BB403" s="32"/>
      <c r="BC403" s="32"/>
      <c r="BD403" s="32"/>
      <c r="BE403" s="32"/>
      <c r="BF403" s="32"/>
      <c r="BG403" s="32"/>
      <c r="BH403" s="32"/>
      <c r="BI403" s="32"/>
    </row>
    <row r="404" spans="1:61" ht="15.75">
      <c r="A404" s="98"/>
      <c r="B404" s="98"/>
      <c r="C404" s="98"/>
      <c r="D404" s="98"/>
      <c r="E404" s="98"/>
      <c r="F404" s="98"/>
      <c r="G404" s="98"/>
      <c r="H404" s="98"/>
      <c r="I404" s="98"/>
      <c r="J404" s="98"/>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2"/>
      <c r="AL404" s="32"/>
      <c r="AM404" s="32"/>
      <c r="AN404" s="32"/>
      <c r="AO404" s="32"/>
      <c r="AP404" s="32"/>
      <c r="AQ404" s="32"/>
      <c r="AR404" s="32"/>
      <c r="AS404" s="32"/>
      <c r="AT404" s="32"/>
      <c r="AU404" s="32"/>
      <c r="AV404" s="32"/>
      <c r="AW404" s="32"/>
      <c r="AX404" s="32"/>
      <c r="AY404" s="32"/>
      <c r="AZ404" s="32"/>
      <c r="BA404" s="32"/>
      <c r="BB404" s="32"/>
      <c r="BC404" s="32"/>
      <c r="BD404" s="32"/>
      <c r="BE404" s="32"/>
      <c r="BF404" s="32"/>
      <c r="BG404" s="32"/>
      <c r="BH404" s="32"/>
      <c r="BI404" s="32"/>
    </row>
    <row r="405" spans="1:61" ht="15.75">
      <c r="A405" s="98"/>
      <c r="B405" s="98"/>
      <c r="C405" s="98"/>
      <c r="D405" s="98"/>
      <c r="E405" s="98"/>
      <c r="F405" s="98"/>
      <c r="G405" s="98"/>
      <c r="H405" s="98"/>
      <c r="I405" s="98"/>
      <c r="J405" s="98"/>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2"/>
      <c r="AL405" s="32"/>
      <c r="AM405" s="32"/>
      <c r="AN405" s="32"/>
      <c r="AO405" s="32"/>
      <c r="AP405" s="32"/>
      <c r="AQ405" s="32"/>
      <c r="AR405" s="32"/>
      <c r="AS405" s="32"/>
      <c r="AT405" s="32"/>
      <c r="AU405" s="32"/>
      <c r="AV405" s="32"/>
      <c r="AW405" s="32"/>
      <c r="AX405" s="32"/>
      <c r="AY405" s="32"/>
      <c r="AZ405" s="32"/>
      <c r="BA405" s="32"/>
      <c r="BB405" s="32"/>
      <c r="BC405" s="32"/>
      <c r="BD405" s="32"/>
      <c r="BE405" s="32"/>
      <c r="BF405" s="32"/>
      <c r="BG405" s="32"/>
      <c r="BH405" s="32"/>
      <c r="BI405" s="32"/>
    </row>
    <row r="406" spans="1:61" ht="15.75">
      <c r="A406" s="98"/>
      <c r="B406" s="98"/>
      <c r="C406" s="98"/>
      <c r="D406" s="98"/>
      <c r="E406" s="98"/>
      <c r="F406" s="98"/>
      <c r="G406" s="98"/>
      <c r="H406" s="98"/>
      <c r="I406" s="98"/>
      <c r="J406" s="98"/>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2"/>
      <c r="AL406" s="32"/>
      <c r="AM406" s="32"/>
      <c r="AN406" s="32"/>
      <c r="AO406" s="32"/>
      <c r="AP406" s="32"/>
      <c r="AQ406" s="32"/>
      <c r="AR406" s="32"/>
      <c r="AS406" s="32"/>
      <c r="AT406" s="32"/>
      <c r="AU406" s="32"/>
      <c r="AV406" s="32"/>
      <c r="AW406" s="32"/>
      <c r="AX406" s="32"/>
      <c r="AY406" s="32"/>
      <c r="AZ406" s="32"/>
      <c r="BA406" s="32"/>
      <c r="BB406" s="32"/>
      <c r="BC406" s="32"/>
      <c r="BD406" s="32"/>
      <c r="BE406" s="32"/>
      <c r="BF406" s="32"/>
      <c r="BG406" s="32"/>
      <c r="BH406" s="32"/>
      <c r="BI406" s="32"/>
    </row>
    <row r="407" spans="1:61" ht="15.75">
      <c r="A407" s="98"/>
      <c r="B407" s="98"/>
      <c r="C407" s="98"/>
      <c r="D407" s="98"/>
      <c r="E407" s="98"/>
      <c r="F407" s="98"/>
      <c r="G407" s="98"/>
      <c r="H407" s="98"/>
      <c r="I407" s="98"/>
      <c r="J407" s="98"/>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2"/>
      <c r="AL407" s="32"/>
      <c r="AM407" s="32"/>
      <c r="AN407" s="32"/>
      <c r="AO407" s="32"/>
      <c r="AP407" s="32"/>
      <c r="AQ407" s="32"/>
      <c r="AR407" s="32"/>
      <c r="AS407" s="32"/>
      <c r="AT407" s="32"/>
      <c r="AU407" s="32"/>
      <c r="AV407" s="32"/>
      <c r="AW407" s="32"/>
      <c r="AX407" s="32"/>
      <c r="AY407" s="32"/>
      <c r="AZ407" s="32"/>
      <c r="BA407" s="32"/>
      <c r="BB407" s="32"/>
      <c r="BC407" s="32"/>
      <c r="BD407" s="32"/>
      <c r="BE407" s="32"/>
      <c r="BF407" s="32"/>
      <c r="BG407" s="32"/>
      <c r="BH407" s="32"/>
      <c r="BI407" s="32"/>
    </row>
    <row r="408" spans="1:61" ht="15.75">
      <c r="A408" s="98"/>
      <c r="B408" s="98"/>
      <c r="C408" s="98"/>
      <c r="D408" s="98"/>
      <c r="E408" s="98"/>
      <c r="F408" s="98"/>
      <c r="G408" s="98"/>
      <c r="H408" s="98"/>
      <c r="I408" s="98"/>
      <c r="J408" s="98"/>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2"/>
      <c r="AL408" s="32"/>
      <c r="AM408" s="32"/>
      <c r="AN408" s="32"/>
      <c r="AO408" s="32"/>
      <c r="AP408" s="32"/>
      <c r="AQ408" s="32"/>
      <c r="AR408" s="32"/>
      <c r="AS408" s="32"/>
      <c r="AT408" s="32"/>
      <c r="AU408" s="32"/>
      <c r="AV408" s="32"/>
      <c r="AW408" s="32"/>
      <c r="AX408" s="32"/>
      <c r="AY408" s="32"/>
      <c r="AZ408" s="32"/>
      <c r="BA408" s="32"/>
      <c r="BB408" s="32"/>
      <c r="BC408" s="32"/>
      <c r="BD408" s="32"/>
      <c r="BE408" s="32"/>
      <c r="BF408" s="32"/>
      <c r="BG408" s="32"/>
      <c r="BH408" s="32"/>
      <c r="BI408" s="32"/>
    </row>
    <row r="409" spans="1:61" ht="15.75">
      <c r="A409" s="98"/>
      <c r="B409" s="98"/>
      <c r="C409" s="98"/>
      <c r="D409" s="98"/>
      <c r="E409" s="98"/>
      <c r="F409" s="98"/>
      <c r="G409" s="98"/>
      <c r="H409" s="98"/>
      <c r="I409" s="98"/>
      <c r="J409" s="98"/>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2"/>
      <c r="AL409" s="32"/>
      <c r="AM409" s="32"/>
      <c r="AN409" s="32"/>
      <c r="AO409" s="32"/>
      <c r="AP409" s="32"/>
      <c r="AQ409" s="32"/>
      <c r="AR409" s="32"/>
      <c r="AS409" s="32"/>
      <c r="AT409" s="32"/>
      <c r="AU409" s="32"/>
      <c r="AV409" s="32"/>
      <c r="AW409" s="32"/>
      <c r="AX409" s="32"/>
      <c r="AY409" s="32"/>
      <c r="AZ409" s="32"/>
      <c r="BA409" s="32"/>
      <c r="BB409" s="32"/>
      <c r="BC409" s="32"/>
      <c r="BD409" s="32"/>
      <c r="BE409" s="32"/>
      <c r="BF409" s="32"/>
      <c r="BG409" s="32"/>
      <c r="BH409" s="32"/>
      <c r="BI409" s="32"/>
    </row>
    <row r="410" spans="1:61" ht="15.75">
      <c r="A410" s="98"/>
      <c r="B410" s="98"/>
      <c r="C410" s="98"/>
      <c r="D410" s="98"/>
      <c r="E410" s="98"/>
      <c r="F410" s="98"/>
      <c r="G410" s="98"/>
      <c r="H410" s="98"/>
      <c r="I410" s="98"/>
      <c r="J410" s="98"/>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2"/>
      <c r="AL410" s="32"/>
      <c r="AM410" s="32"/>
      <c r="AN410" s="32"/>
      <c r="AO410" s="32"/>
      <c r="AP410" s="32"/>
      <c r="AQ410" s="32"/>
      <c r="AR410" s="32"/>
      <c r="AS410" s="32"/>
      <c r="AT410" s="32"/>
      <c r="AU410" s="32"/>
      <c r="AV410" s="32"/>
      <c r="AW410" s="32"/>
      <c r="AX410" s="32"/>
      <c r="AY410" s="32"/>
      <c r="AZ410" s="32"/>
      <c r="BA410" s="32"/>
      <c r="BB410" s="32"/>
      <c r="BC410" s="32"/>
      <c r="BD410" s="32"/>
      <c r="BE410" s="32"/>
      <c r="BF410" s="32"/>
      <c r="BG410" s="32"/>
      <c r="BH410" s="32"/>
      <c r="BI410" s="32"/>
    </row>
    <row r="411" spans="1:61" ht="15.75">
      <c r="A411" s="98"/>
      <c r="B411" s="98"/>
      <c r="C411" s="98"/>
      <c r="D411" s="98"/>
      <c r="E411" s="98"/>
      <c r="F411" s="98"/>
      <c r="G411" s="98"/>
      <c r="H411" s="98"/>
      <c r="I411" s="98"/>
      <c r="J411" s="98"/>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2"/>
      <c r="AL411" s="32"/>
      <c r="AM411" s="32"/>
      <c r="AN411" s="32"/>
      <c r="AO411" s="32"/>
      <c r="AP411" s="32"/>
      <c r="AQ411" s="32"/>
      <c r="AR411" s="32"/>
      <c r="AS411" s="32"/>
      <c r="AT411" s="32"/>
      <c r="AU411" s="32"/>
      <c r="AV411" s="32"/>
      <c r="AW411" s="32"/>
      <c r="AX411" s="32"/>
      <c r="AY411" s="32"/>
      <c r="AZ411" s="32"/>
      <c r="BA411" s="32"/>
      <c r="BB411" s="32"/>
      <c r="BC411" s="32"/>
      <c r="BD411" s="32"/>
      <c r="BE411" s="32"/>
      <c r="BF411" s="32"/>
      <c r="BG411" s="32"/>
      <c r="BH411" s="32"/>
      <c r="BI411" s="32"/>
    </row>
    <row r="412" spans="1:61" ht="15.75">
      <c r="A412" s="98"/>
      <c r="B412" s="98"/>
      <c r="C412" s="98"/>
      <c r="D412" s="98"/>
      <c r="E412" s="98"/>
      <c r="F412" s="98"/>
      <c r="G412" s="98"/>
      <c r="H412" s="98"/>
      <c r="I412" s="98"/>
      <c r="J412" s="98"/>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2"/>
      <c r="AL412" s="32"/>
      <c r="AM412" s="32"/>
      <c r="AN412" s="32"/>
      <c r="AO412" s="32"/>
      <c r="AP412" s="32"/>
      <c r="AQ412" s="32"/>
      <c r="AR412" s="32"/>
      <c r="AS412" s="32"/>
      <c r="AT412" s="32"/>
      <c r="AU412" s="32"/>
      <c r="AV412" s="32"/>
      <c r="AW412" s="32"/>
      <c r="AX412" s="32"/>
      <c r="AY412" s="32"/>
      <c r="AZ412" s="32"/>
      <c r="BA412" s="32"/>
      <c r="BB412" s="32"/>
      <c r="BC412" s="32"/>
      <c r="BD412" s="32"/>
      <c r="BE412" s="32"/>
      <c r="BF412" s="32"/>
      <c r="BG412" s="32"/>
      <c r="BH412" s="32"/>
      <c r="BI412" s="32"/>
    </row>
    <row r="413" spans="1:61" ht="15.75">
      <c r="A413" s="98"/>
      <c r="B413" s="98"/>
      <c r="C413" s="98"/>
      <c r="D413" s="98"/>
      <c r="E413" s="98"/>
      <c r="F413" s="98"/>
      <c r="G413" s="98"/>
      <c r="H413" s="98"/>
      <c r="I413" s="98"/>
      <c r="J413" s="98"/>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2"/>
      <c r="AL413" s="32"/>
      <c r="AM413" s="32"/>
      <c r="AN413" s="32"/>
      <c r="AO413" s="32"/>
      <c r="AP413" s="32"/>
      <c r="AQ413" s="32"/>
      <c r="AR413" s="32"/>
      <c r="AS413" s="32"/>
      <c r="AT413" s="32"/>
      <c r="AU413" s="32"/>
      <c r="AV413" s="32"/>
      <c r="AW413" s="32"/>
      <c r="AX413" s="32"/>
      <c r="AY413" s="32"/>
      <c r="AZ413" s="32"/>
      <c r="BA413" s="32"/>
      <c r="BB413" s="32"/>
      <c r="BC413" s="32"/>
      <c r="BD413" s="32"/>
      <c r="BE413" s="32"/>
      <c r="BF413" s="32"/>
      <c r="BG413" s="32"/>
      <c r="BH413" s="32"/>
      <c r="BI413" s="32"/>
    </row>
    <row r="414" spans="1:61" ht="15.75">
      <c r="A414" s="98"/>
      <c r="B414" s="98"/>
      <c r="C414" s="98"/>
      <c r="D414" s="98"/>
      <c r="E414" s="98"/>
      <c r="F414" s="98"/>
      <c r="G414" s="98"/>
      <c r="H414" s="98"/>
      <c r="I414" s="98"/>
      <c r="J414" s="98"/>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2"/>
      <c r="AL414" s="32"/>
      <c r="AM414" s="32"/>
      <c r="AN414" s="32"/>
      <c r="AO414" s="32"/>
      <c r="AP414" s="32"/>
      <c r="AQ414" s="32"/>
      <c r="AR414" s="32"/>
      <c r="AS414" s="32"/>
      <c r="AT414" s="32"/>
      <c r="AU414" s="32"/>
      <c r="AV414" s="32"/>
      <c r="AW414" s="32"/>
      <c r="AX414" s="32"/>
      <c r="AY414" s="32"/>
      <c r="AZ414" s="32"/>
      <c r="BA414" s="32"/>
      <c r="BB414" s="32"/>
      <c r="BC414" s="32"/>
      <c r="BD414" s="32"/>
      <c r="BE414" s="32"/>
      <c r="BF414" s="32"/>
      <c r="BG414" s="32"/>
      <c r="BH414" s="32"/>
      <c r="BI414" s="32"/>
    </row>
    <row r="415" spans="1:61" ht="15.75">
      <c r="A415" s="98"/>
      <c r="B415" s="98"/>
      <c r="C415" s="98"/>
      <c r="D415" s="98"/>
      <c r="E415" s="98"/>
      <c r="F415" s="98"/>
      <c r="G415" s="98"/>
      <c r="H415" s="98"/>
      <c r="I415" s="98"/>
      <c r="J415" s="98"/>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2"/>
      <c r="AL415" s="32"/>
      <c r="AM415" s="32"/>
      <c r="AN415" s="32"/>
      <c r="AO415" s="32"/>
      <c r="AP415" s="32"/>
      <c r="AQ415" s="32"/>
      <c r="AR415" s="32"/>
      <c r="AS415" s="32"/>
      <c r="AT415" s="32"/>
      <c r="AU415" s="32"/>
      <c r="AV415" s="32"/>
      <c r="AW415" s="32"/>
      <c r="AX415" s="32"/>
      <c r="AY415" s="32"/>
      <c r="AZ415" s="32"/>
      <c r="BA415" s="32"/>
      <c r="BB415" s="32"/>
      <c r="BC415" s="32"/>
      <c r="BD415" s="32"/>
      <c r="BE415" s="32"/>
      <c r="BF415" s="32"/>
      <c r="BG415" s="32"/>
      <c r="BH415" s="32"/>
      <c r="BI415" s="32"/>
    </row>
    <row r="416" spans="1:61" ht="15.75">
      <c r="A416" s="98"/>
      <c r="B416" s="98"/>
      <c r="C416" s="98"/>
      <c r="D416" s="98"/>
      <c r="E416" s="98"/>
      <c r="F416" s="98"/>
      <c r="G416" s="98"/>
      <c r="H416" s="98"/>
      <c r="I416" s="98"/>
      <c r="J416" s="98"/>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2"/>
      <c r="AL416" s="32"/>
      <c r="AM416" s="32"/>
      <c r="AN416" s="32"/>
      <c r="AO416" s="32"/>
      <c r="AP416" s="32"/>
      <c r="AQ416" s="32"/>
      <c r="AR416" s="32"/>
      <c r="AS416" s="32"/>
      <c r="AT416" s="32"/>
      <c r="AU416" s="32"/>
      <c r="AV416" s="32"/>
      <c r="AW416" s="32"/>
      <c r="AX416" s="32"/>
      <c r="AY416" s="32"/>
      <c r="AZ416" s="32"/>
      <c r="BA416" s="32"/>
      <c r="BB416" s="32"/>
      <c r="BC416" s="32"/>
      <c r="BD416" s="32"/>
      <c r="BE416" s="32"/>
      <c r="BF416" s="32"/>
      <c r="BG416" s="32"/>
      <c r="BH416" s="32"/>
      <c r="BI416" s="32"/>
    </row>
    <row r="417" spans="1:61" ht="15.75">
      <c r="A417" s="98"/>
      <c r="B417" s="98"/>
      <c r="C417" s="98"/>
      <c r="D417" s="98"/>
      <c r="E417" s="98"/>
      <c r="F417" s="98"/>
      <c r="G417" s="98"/>
      <c r="H417" s="98"/>
      <c r="I417" s="98"/>
      <c r="J417" s="98"/>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2"/>
      <c r="AL417" s="32"/>
      <c r="AM417" s="32"/>
      <c r="AN417" s="32"/>
      <c r="AO417" s="32"/>
      <c r="AP417" s="32"/>
      <c r="AQ417" s="32"/>
      <c r="AR417" s="32"/>
      <c r="AS417" s="32"/>
      <c r="AT417" s="32"/>
      <c r="AU417" s="32"/>
      <c r="AV417" s="32"/>
      <c r="AW417" s="32"/>
      <c r="AX417" s="32"/>
      <c r="AY417" s="32"/>
      <c r="AZ417" s="32"/>
      <c r="BA417" s="32"/>
      <c r="BB417" s="32"/>
      <c r="BC417" s="32"/>
      <c r="BD417" s="32"/>
      <c r="BE417" s="32"/>
      <c r="BF417" s="32"/>
      <c r="BG417" s="32"/>
      <c r="BH417" s="32"/>
      <c r="BI417" s="32"/>
    </row>
    <row r="418" spans="1:61" ht="15.75">
      <c r="A418" s="98"/>
      <c r="B418" s="98"/>
      <c r="C418" s="98"/>
      <c r="D418" s="98"/>
      <c r="E418" s="98"/>
      <c r="F418" s="98"/>
      <c r="G418" s="98"/>
      <c r="H418" s="98"/>
      <c r="I418" s="98"/>
      <c r="J418" s="98"/>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2"/>
      <c r="AL418" s="32"/>
      <c r="AM418" s="32"/>
      <c r="AN418" s="32"/>
      <c r="AO418" s="32"/>
      <c r="AP418" s="32"/>
      <c r="AQ418" s="32"/>
      <c r="AR418" s="32"/>
      <c r="AS418" s="32"/>
      <c r="AT418" s="32"/>
      <c r="AU418" s="32"/>
      <c r="AV418" s="32"/>
      <c r="AW418" s="32"/>
      <c r="AX418" s="32"/>
      <c r="AY418" s="32"/>
      <c r="AZ418" s="32"/>
      <c r="BA418" s="32"/>
      <c r="BB418" s="32"/>
      <c r="BC418" s="32"/>
      <c r="BD418" s="32"/>
      <c r="BE418" s="32"/>
      <c r="BF418" s="32"/>
      <c r="BG418" s="32"/>
      <c r="BH418" s="32"/>
      <c r="BI418" s="32"/>
    </row>
    <row r="419" spans="1:61" ht="15.75">
      <c r="A419" s="98"/>
      <c r="B419" s="98"/>
      <c r="C419" s="98"/>
      <c r="D419" s="98"/>
      <c r="E419" s="98"/>
      <c r="F419" s="98"/>
      <c r="G419" s="98"/>
      <c r="H419" s="98"/>
      <c r="I419" s="98"/>
      <c r="J419" s="98"/>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2"/>
      <c r="AL419" s="32"/>
      <c r="AM419" s="32"/>
      <c r="AN419" s="32"/>
      <c r="AO419" s="32"/>
      <c r="AP419" s="32"/>
      <c r="AQ419" s="32"/>
      <c r="AR419" s="32"/>
      <c r="AS419" s="32"/>
      <c r="AT419" s="32"/>
      <c r="AU419" s="32"/>
      <c r="AV419" s="32"/>
      <c r="AW419" s="32"/>
      <c r="AX419" s="32"/>
      <c r="AY419" s="32"/>
      <c r="AZ419" s="32"/>
      <c r="BA419" s="32"/>
      <c r="BB419" s="32"/>
      <c r="BC419" s="32"/>
      <c r="BD419" s="32"/>
      <c r="BE419" s="32"/>
      <c r="BF419" s="32"/>
      <c r="BG419" s="32"/>
      <c r="BH419" s="32"/>
      <c r="BI419" s="32"/>
    </row>
    <row r="420" spans="1:61" ht="15.75">
      <c r="A420" s="98"/>
      <c r="B420" s="98"/>
      <c r="C420" s="98"/>
      <c r="D420" s="98"/>
      <c r="E420" s="98"/>
      <c r="F420" s="98"/>
      <c r="G420" s="98"/>
      <c r="H420" s="98"/>
      <c r="I420" s="98"/>
      <c r="J420" s="98"/>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2"/>
      <c r="AL420" s="32"/>
      <c r="AM420" s="32"/>
      <c r="AN420" s="32"/>
      <c r="AO420" s="32"/>
      <c r="AP420" s="32"/>
      <c r="AQ420" s="32"/>
      <c r="AR420" s="32"/>
      <c r="AS420" s="32"/>
      <c r="AT420" s="32"/>
      <c r="AU420" s="32"/>
      <c r="AV420" s="32"/>
      <c r="AW420" s="32"/>
      <c r="AX420" s="32"/>
      <c r="AY420" s="32"/>
      <c r="AZ420" s="32"/>
      <c r="BA420" s="32"/>
      <c r="BB420" s="32"/>
      <c r="BC420" s="32"/>
      <c r="BD420" s="32"/>
      <c r="BE420" s="32"/>
      <c r="BF420" s="32"/>
      <c r="BG420" s="32"/>
      <c r="BH420" s="32"/>
      <c r="BI420" s="32"/>
    </row>
    <row r="421" spans="1:61" ht="15.75">
      <c r="A421" s="98"/>
      <c r="B421" s="98"/>
      <c r="C421" s="98"/>
      <c r="D421" s="98"/>
      <c r="E421" s="98"/>
      <c r="F421" s="98"/>
      <c r="G421" s="98"/>
      <c r="H421" s="98"/>
      <c r="I421" s="98"/>
      <c r="J421" s="98"/>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2"/>
      <c r="AL421" s="32"/>
      <c r="AM421" s="32"/>
      <c r="AN421" s="32"/>
      <c r="AO421" s="32"/>
      <c r="AP421" s="32"/>
      <c r="AQ421" s="32"/>
      <c r="AR421" s="32"/>
      <c r="AS421" s="32"/>
      <c r="AT421" s="32"/>
      <c r="AU421" s="32"/>
      <c r="AV421" s="32"/>
      <c r="AW421" s="32"/>
      <c r="AX421" s="32"/>
      <c r="AY421" s="32"/>
      <c r="AZ421" s="32"/>
      <c r="BA421" s="32"/>
      <c r="BB421" s="32"/>
      <c r="BC421" s="32"/>
      <c r="BD421" s="32"/>
      <c r="BE421" s="32"/>
      <c r="BF421" s="32"/>
      <c r="BG421" s="32"/>
      <c r="BH421" s="32"/>
      <c r="BI421" s="32"/>
    </row>
    <row r="422" spans="1:61" ht="15.75">
      <c r="A422" s="98"/>
      <c r="B422" s="98"/>
      <c r="C422" s="98"/>
      <c r="D422" s="98"/>
      <c r="E422" s="98"/>
      <c r="F422" s="98"/>
      <c r="G422" s="98"/>
      <c r="H422" s="98"/>
      <c r="I422" s="98"/>
      <c r="J422" s="98"/>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2"/>
      <c r="AL422" s="32"/>
      <c r="AM422" s="32"/>
      <c r="AN422" s="32"/>
      <c r="AO422" s="32"/>
      <c r="AP422" s="32"/>
      <c r="AQ422" s="32"/>
      <c r="AR422" s="32"/>
      <c r="AS422" s="32"/>
      <c r="AT422" s="32"/>
      <c r="AU422" s="32"/>
      <c r="AV422" s="32"/>
      <c r="AW422" s="32"/>
      <c r="AX422" s="32"/>
      <c r="AY422" s="32"/>
      <c r="AZ422" s="32"/>
      <c r="BA422" s="32"/>
      <c r="BB422" s="32"/>
      <c r="BC422" s="32"/>
      <c r="BD422" s="32"/>
      <c r="BE422" s="32"/>
      <c r="BF422" s="32"/>
      <c r="BG422" s="32"/>
      <c r="BH422" s="32"/>
      <c r="BI422" s="32"/>
    </row>
    <row r="423" spans="1:61" ht="15.75">
      <c r="A423" s="98"/>
      <c r="B423" s="98"/>
      <c r="C423" s="98"/>
      <c r="D423" s="98"/>
      <c r="E423" s="98"/>
      <c r="F423" s="98"/>
      <c r="G423" s="98"/>
      <c r="H423" s="98"/>
      <c r="I423" s="98"/>
      <c r="J423" s="98"/>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2"/>
      <c r="AL423" s="32"/>
      <c r="AM423" s="32"/>
      <c r="AN423" s="32"/>
      <c r="AO423" s="32"/>
      <c r="AP423" s="32"/>
      <c r="AQ423" s="32"/>
      <c r="AR423" s="32"/>
      <c r="AS423" s="32"/>
      <c r="AT423" s="32"/>
      <c r="AU423" s="32"/>
      <c r="AV423" s="32"/>
      <c r="AW423" s="32"/>
      <c r="AX423" s="32"/>
      <c r="AY423" s="32"/>
      <c r="AZ423" s="32"/>
      <c r="BA423" s="32"/>
      <c r="BB423" s="32"/>
      <c r="BC423" s="32"/>
      <c r="BD423" s="32"/>
      <c r="BE423" s="32"/>
      <c r="BF423" s="32"/>
      <c r="BG423" s="32"/>
      <c r="BH423" s="32"/>
      <c r="BI423" s="32"/>
    </row>
    <row r="424" spans="1:61" ht="15.75">
      <c r="A424" s="98"/>
      <c r="B424" s="98"/>
      <c r="C424" s="98"/>
      <c r="D424" s="98"/>
      <c r="E424" s="98"/>
      <c r="F424" s="98"/>
      <c r="G424" s="98"/>
      <c r="H424" s="98"/>
      <c r="I424" s="98"/>
      <c r="J424" s="98"/>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2"/>
      <c r="AL424" s="32"/>
      <c r="AM424" s="32"/>
      <c r="AN424" s="32"/>
      <c r="AO424" s="32"/>
      <c r="AP424" s="32"/>
      <c r="AQ424" s="32"/>
      <c r="AR424" s="32"/>
      <c r="AS424" s="32"/>
      <c r="AT424" s="32"/>
      <c r="AU424" s="32"/>
      <c r="AV424" s="32"/>
      <c r="AW424" s="32"/>
      <c r="AX424" s="32"/>
      <c r="AY424" s="32"/>
      <c r="AZ424" s="32"/>
      <c r="BA424" s="32"/>
      <c r="BB424" s="32"/>
      <c r="BC424" s="32"/>
      <c r="BD424" s="32"/>
      <c r="BE424" s="32"/>
      <c r="BF424" s="32"/>
      <c r="BG424" s="32"/>
      <c r="BH424" s="32"/>
      <c r="BI424" s="32"/>
    </row>
    <row r="425" spans="1:61" ht="15.75">
      <c r="A425" s="98"/>
      <c r="B425" s="98"/>
      <c r="C425" s="98"/>
      <c r="D425" s="98"/>
      <c r="E425" s="98"/>
      <c r="F425" s="98"/>
      <c r="G425" s="98"/>
      <c r="H425" s="98"/>
      <c r="I425" s="98"/>
      <c r="J425" s="98"/>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2"/>
      <c r="AL425" s="32"/>
      <c r="AM425" s="32"/>
      <c r="AN425" s="32"/>
      <c r="AO425" s="32"/>
      <c r="AP425" s="32"/>
      <c r="AQ425" s="32"/>
      <c r="AR425" s="32"/>
      <c r="AS425" s="32"/>
      <c r="AT425" s="32"/>
      <c r="AU425" s="32"/>
      <c r="AV425" s="32"/>
      <c r="AW425" s="32"/>
      <c r="AX425" s="32"/>
      <c r="AY425" s="32"/>
      <c r="AZ425" s="32"/>
      <c r="BA425" s="32"/>
      <c r="BB425" s="32"/>
      <c r="BC425" s="32"/>
      <c r="BD425" s="32"/>
      <c r="BE425" s="32"/>
      <c r="BF425" s="32"/>
      <c r="BG425" s="32"/>
      <c r="BH425" s="32"/>
      <c r="BI425" s="32"/>
    </row>
    <row r="426" spans="1:61" ht="15.75">
      <c r="A426" s="98"/>
      <c r="B426" s="98"/>
      <c r="C426" s="98"/>
      <c r="D426" s="98"/>
      <c r="E426" s="98"/>
      <c r="F426" s="98"/>
      <c r="G426" s="98"/>
      <c r="H426" s="98"/>
      <c r="I426" s="98"/>
      <c r="J426" s="98"/>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2"/>
      <c r="AL426" s="32"/>
      <c r="AM426" s="32"/>
      <c r="AN426" s="32"/>
      <c r="AO426" s="32"/>
      <c r="AP426" s="32"/>
      <c r="AQ426" s="32"/>
      <c r="AR426" s="32"/>
      <c r="AS426" s="32"/>
      <c r="AT426" s="32"/>
      <c r="AU426" s="32"/>
      <c r="AV426" s="32"/>
      <c r="AW426" s="32"/>
      <c r="AX426" s="32"/>
      <c r="AY426" s="32"/>
      <c r="AZ426" s="32"/>
      <c r="BA426" s="32"/>
      <c r="BB426" s="32"/>
      <c r="BC426" s="32"/>
      <c r="BD426" s="32"/>
      <c r="BE426" s="32"/>
      <c r="BF426" s="32"/>
      <c r="BG426" s="32"/>
      <c r="BH426" s="32"/>
      <c r="BI426" s="32"/>
    </row>
    <row r="427" spans="1:61" ht="15.75">
      <c r="A427" s="98"/>
      <c r="B427" s="98"/>
      <c r="C427" s="98"/>
      <c r="D427" s="98"/>
      <c r="E427" s="98"/>
      <c r="F427" s="98"/>
      <c r="G427" s="98"/>
      <c r="H427" s="98"/>
      <c r="I427" s="98"/>
      <c r="J427" s="98"/>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2"/>
      <c r="AL427" s="32"/>
      <c r="AM427" s="32"/>
      <c r="AN427" s="32"/>
      <c r="AO427" s="32"/>
      <c r="AP427" s="32"/>
      <c r="AQ427" s="32"/>
      <c r="AR427" s="32"/>
      <c r="AS427" s="32"/>
      <c r="AT427" s="32"/>
      <c r="AU427" s="32"/>
      <c r="AV427" s="32"/>
      <c r="AW427" s="32"/>
      <c r="AX427" s="32"/>
      <c r="AY427" s="32"/>
      <c r="AZ427" s="32"/>
      <c r="BA427" s="32"/>
      <c r="BB427" s="32"/>
      <c r="BC427" s="32"/>
      <c r="BD427" s="32"/>
      <c r="BE427" s="32"/>
      <c r="BF427" s="32"/>
      <c r="BG427" s="32"/>
      <c r="BH427" s="32"/>
      <c r="BI427" s="32"/>
    </row>
    <row r="428" spans="1:61" ht="15.75">
      <c r="A428" s="98"/>
      <c r="B428" s="98"/>
      <c r="C428" s="98"/>
      <c r="D428" s="98"/>
      <c r="E428" s="98"/>
      <c r="F428" s="98"/>
      <c r="G428" s="98"/>
      <c r="H428" s="98"/>
      <c r="I428" s="98"/>
      <c r="J428" s="98"/>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2"/>
      <c r="AL428" s="32"/>
      <c r="AM428" s="32"/>
      <c r="AN428" s="32"/>
      <c r="AO428" s="32"/>
      <c r="AP428" s="32"/>
      <c r="AQ428" s="32"/>
      <c r="AR428" s="32"/>
      <c r="AS428" s="32"/>
      <c r="AT428" s="32"/>
      <c r="AU428" s="32"/>
      <c r="AV428" s="32"/>
      <c r="AW428" s="32"/>
      <c r="AX428" s="32"/>
      <c r="AY428" s="32"/>
      <c r="AZ428" s="32"/>
      <c r="BA428" s="32"/>
      <c r="BB428" s="32"/>
      <c r="BC428" s="32"/>
      <c r="BD428" s="32"/>
      <c r="BE428" s="32"/>
      <c r="BF428" s="32"/>
      <c r="BG428" s="32"/>
      <c r="BH428" s="32"/>
      <c r="BI428" s="32"/>
    </row>
    <row r="429" spans="1:61" ht="15.75">
      <c r="A429" s="98"/>
      <c r="B429" s="98"/>
      <c r="C429" s="98"/>
      <c r="D429" s="98"/>
      <c r="E429" s="98"/>
      <c r="F429" s="98"/>
      <c r="G429" s="98"/>
      <c r="H429" s="98"/>
      <c r="I429" s="98"/>
      <c r="J429" s="98"/>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2"/>
      <c r="AL429" s="32"/>
      <c r="AM429" s="32"/>
      <c r="AN429" s="32"/>
      <c r="AO429" s="32"/>
      <c r="AP429" s="32"/>
      <c r="AQ429" s="32"/>
      <c r="AR429" s="32"/>
      <c r="AS429" s="32"/>
      <c r="AT429" s="32"/>
      <c r="AU429" s="32"/>
      <c r="AV429" s="32"/>
      <c r="AW429" s="32"/>
      <c r="AX429" s="32"/>
      <c r="AY429" s="32"/>
      <c r="AZ429" s="32"/>
      <c r="BA429" s="32"/>
      <c r="BB429" s="32"/>
      <c r="BC429" s="32"/>
      <c r="BD429" s="32"/>
      <c r="BE429" s="32"/>
      <c r="BF429" s="32"/>
      <c r="BG429" s="32"/>
      <c r="BH429" s="32"/>
      <c r="BI429" s="32"/>
    </row>
    <row r="430" spans="1:61" ht="15.75">
      <c r="A430" s="98"/>
      <c r="B430" s="98"/>
      <c r="C430" s="98"/>
      <c r="D430" s="98"/>
      <c r="E430" s="98"/>
      <c r="F430" s="98"/>
      <c r="G430" s="98"/>
      <c r="H430" s="98"/>
      <c r="I430" s="98"/>
      <c r="J430" s="98"/>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2"/>
      <c r="AL430" s="32"/>
      <c r="AM430" s="32"/>
      <c r="AN430" s="32"/>
      <c r="AO430" s="32"/>
      <c r="AP430" s="32"/>
      <c r="AQ430" s="32"/>
      <c r="AR430" s="32"/>
      <c r="AS430" s="32"/>
      <c r="AT430" s="32"/>
      <c r="AU430" s="32"/>
      <c r="AV430" s="32"/>
      <c r="AW430" s="32"/>
      <c r="AX430" s="32"/>
      <c r="AY430" s="32"/>
      <c r="AZ430" s="32"/>
      <c r="BA430" s="32"/>
      <c r="BB430" s="32"/>
      <c r="BC430" s="32"/>
      <c r="BD430" s="32"/>
      <c r="BE430" s="32"/>
      <c r="BF430" s="32"/>
      <c r="BG430" s="32"/>
      <c r="BH430" s="32"/>
      <c r="BI430" s="32"/>
    </row>
    <row r="431" spans="1:61" ht="15.75">
      <c r="A431" s="98"/>
      <c r="B431" s="98"/>
      <c r="C431" s="98"/>
      <c r="D431" s="98"/>
      <c r="E431" s="98"/>
      <c r="F431" s="98"/>
      <c r="G431" s="98"/>
      <c r="H431" s="98"/>
      <c r="I431" s="98"/>
      <c r="J431" s="98"/>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2"/>
      <c r="AL431" s="32"/>
      <c r="AM431" s="32"/>
      <c r="AN431" s="32"/>
      <c r="AO431" s="32"/>
      <c r="AP431" s="32"/>
      <c r="AQ431" s="32"/>
      <c r="AR431" s="32"/>
      <c r="AS431" s="32"/>
      <c r="AT431" s="32"/>
      <c r="AU431" s="32"/>
      <c r="AV431" s="32"/>
      <c r="AW431" s="32"/>
      <c r="AX431" s="32"/>
      <c r="AY431" s="32"/>
      <c r="AZ431" s="32"/>
      <c r="BA431" s="32"/>
      <c r="BB431" s="32"/>
      <c r="BC431" s="32"/>
      <c r="BD431" s="32"/>
      <c r="BE431" s="32"/>
      <c r="BF431" s="32"/>
      <c r="BG431" s="32"/>
      <c r="BH431" s="32"/>
      <c r="BI431" s="32"/>
    </row>
    <row r="432" spans="1:61" ht="15.75">
      <c r="A432" s="98"/>
      <c r="B432" s="98"/>
      <c r="C432" s="98"/>
      <c r="D432" s="98"/>
      <c r="E432" s="98"/>
      <c r="F432" s="98"/>
      <c r="G432" s="98"/>
      <c r="H432" s="98"/>
      <c r="I432" s="98"/>
      <c r="J432" s="98"/>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2"/>
      <c r="AL432" s="32"/>
      <c r="AM432" s="32"/>
      <c r="AN432" s="32"/>
      <c r="AO432" s="32"/>
      <c r="AP432" s="32"/>
      <c r="AQ432" s="32"/>
      <c r="AR432" s="32"/>
      <c r="AS432" s="32"/>
      <c r="AT432" s="32"/>
      <c r="AU432" s="32"/>
      <c r="AV432" s="32"/>
      <c r="AW432" s="32"/>
      <c r="AX432" s="32"/>
      <c r="AY432" s="32"/>
      <c r="AZ432" s="32"/>
      <c r="BA432" s="32"/>
      <c r="BB432" s="32"/>
      <c r="BC432" s="32"/>
      <c r="BD432" s="32"/>
      <c r="BE432" s="32"/>
      <c r="BF432" s="32"/>
      <c r="BG432" s="32"/>
      <c r="BH432" s="32"/>
      <c r="BI432" s="32"/>
    </row>
    <row r="433" spans="1:61" ht="15.75">
      <c r="A433" s="98"/>
      <c r="B433" s="98"/>
      <c r="C433" s="98"/>
      <c r="D433" s="98"/>
      <c r="E433" s="98"/>
      <c r="F433" s="98"/>
      <c r="G433" s="98"/>
      <c r="H433" s="98"/>
      <c r="I433" s="98"/>
      <c r="J433" s="98"/>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2"/>
      <c r="AL433" s="32"/>
      <c r="AM433" s="32"/>
      <c r="AN433" s="32"/>
      <c r="AO433" s="32"/>
      <c r="AP433" s="32"/>
      <c r="AQ433" s="32"/>
      <c r="AR433" s="32"/>
      <c r="AS433" s="32"/>
      <c r="AT433" s="32"/>
      <c r="AU433" s="32"/>
      <c r="AV433" s="32"/>
      <c r="AW433" s="32"/>
      <c r="AX433" s="32"/>
      <c r="AY433" s="32"/>
      <c r="AZ433" s="32"/>
      <c r="BA433" s="32"/>
      <c r="BB433" s="32"/>
      <c r="BC433" s="32"/>
      <c r="BD433" s="32"/>
      <c r="BE433" s="32"/>
      <c r="BF433" s="32"/>
      <c r="BG433" s="32"/>
      <c r="BH433" s="32"/>
      <c r="BI433" s="32"/>
    </row>
    <row r="434" spans="1:61" ht="15.75">
      <c r="A434" s="98"/>
      <c r="B434" s="98"/>
      <c r="C434" s="98"/>
      <c r="D434" s="98"/>
      <c r="E434" s="98"/>
      <c r="F434" s="98"/>
      <c r="G434" s="98"/>
      <c r="H434" s="98"/>
      <c r="I434" s="98"/>
      <c r="J434" s="98"/>
      <c r="K434" s="32"/>
      <c r="L434" s="32"/>
      <c r="M434" s="32"/>
      <c r="N434" s="32"/>
      <c r="O434" s="32"/>
      <c r="P434" s="32"/>
      <c r="Q434" s="32"/>
      <c r="R434" s="32"/>
      <c r="S434" s="32"/>
      <c r="T434" s="32"/>
      <c r="U434" s="32"/>
      <c r="V434" s="32"/>
      <c r="W434" s="32"/>
      <c r="X434" s="32"/>
      <c r="Y434" s="32"/>
      <c r="Z434" s="32"/>
      <c r="AA434" s="32"/>
      <c r="AB434" s="32"/>
      <c r="AC434" s="32"/>
      <c r="AD434" s="32"/>
      <c r="AE434" s="32"/>
      <c r="AF434" s="32"/>
      <c r="AG434" s="32"/>
      <c r="AH434" s="32"/>
      <c r="AI434" s="32"/>
      <c r="AJ434" s="32"/>
      <c r="AK434" s="32"/>
      <c r="AL434" s="32"/>
      <c r="AM434" s="32"/>
      <c r="AN434" s="32"/>
      <c r="AO434" s="32"/>
      <c r="AP434" s="32"/>
      <c r="AQ434" s="32"/>
      <c r="AR434" s="32"/>
      <c r="AS434" s="32"/>
      <c r="AT434" s="32"/>
      <c r="AU434" s="32"/>
      <c r="AV434" s="32"/>
      <c r="AW434" s="32"/>
      <c r="AX434" s="32"/>
      <c r="AY434" s="32"/>
      <c r="AZ434" s="32"/>
      <c r="BA434" s="32"/>
      <c r="BB434" s="32"/>
      <c r="BC434" s="32"/>
      <c r="BD434" s="32"/>
      <c r="BE434" s="32"/>
      <c r="BF434" s="32"/>
      <c r="BG434" s="32"/>
      <c r="BH434" s="32"/>
      <c r="BI434" s="32"/>
    </row>
    <row r="435" spans="1:61" ht="15.75">
      <c r="A435" s="98"/>
      <c r="B435" s="98"/>
      <c r="C435" s="98"/>
      <c r="D435" s="98"/>
      <c r="E435" s="98"/>
      <c r="F435" s="98"/>
      <c r="G435" s="98"/>
      <c r="H435" s="98"/>
      <c r="I435" s="98"/>
      <c r="J435" s="98"/>
      <c r="K435" s="32"/>
      <c r="L435" s="32"/>
      <c r="M435" s="32"/>
      <c r="N435" s="32"/>
      <c r="O435" s="32"/>
      <c r="P435" s="32"/>
      <c r="Q435" s="32"/>
      <c r="R435" s="32"/>
      <c r="S435" s="32"/>
      <c r="T435" s="32"/>
      <c r="U435" s="32"/>
      <c r="V435" s="32"/>
      <c r="W435" s="32"/>
      <c r="X435" s="32"/>
      <c r="Y435" s="32"/>
      <c r="Z435" s="32"/>
      <c r="AA435" s="32"/>
      <c r="AB435" s="32"/>
      <c r="AC435" s="32"/>
      <c r="AD435" s="32"/>
      <c r="AE435" s="32"/>
      <c r="AF435" s="32"/>
      <c r="AG435" s="32"/>
      <c r="AH435" s="32"/>
      <c r="AI435" s="32"/>
      <c r="AJ435" s="32"/>
      <c r="AK435" s="32"/>
      <c r="AL435" s="32"/>
      <c r="AM435" s="32"/>
      <c r="AN435" s="32"/>
      <c r="AO435" s="32"/>
      <c r="AP435" s="32"/>
      <c r="AQ435" s="32"/>
      <c r="AR435" s="32"/>
      <c r="AS435" s="32"/>
      <c r="AT435" s="32"/>
      <c r="AU435" s="32"/>
      <c r="AV435" s="32"/>
      <c r="AW435" s="32"/>
      <c r="AX435" s="32"/>
      <c r="AY435" s="32"/>
      <c r="AZ435" s="32"/>
      <c r="BA435" s="32"/>
      <c r="BB435" s="32"/>
      <c r="BC435" s="32"/>
      <c r="BD435" s="32"/>
      <c r="BE435" s="32"/>
      <c r="BF435" s="32"/>
      <c r="BG435" s="32"/>
      <c r="BH435" s="32"/>
      <c r="BI435" s="32"/>
    </row>
    <row r="436" spans="1:61" ht="15.75">
      <c r="A436" s="98"/>
      <c r="B436" s="98"/>
      <c r="C436" s="98"/>
      <c r="D436" s="98"/>
      <c r="E436" s="98"/>
      <c r="F436" s="98"/>
      <c r="G436" s="98"/>
      <c r="H436" s="98"/>
      <c r="I436" s="98"/>
      <c r="J436" s="98"/>
      <c r="K436" s="32"/>
      <c r="L436" s="32"/>
      <c r="M436" s="32"/>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2"/>
      <c r="AL436" s="32"/>
      <c r="AM436" s="32"/>
      <c r="AN436" s="32"/>
      <c r="AO436" s="32"/>
      <c r="AP436" s="32"/>
      <c r="AQ436" s="32"/>
      <c r="AR436" s="32"/>
      <c r="AS436" s="32"/>
      <c r="AT436" s="32"/>
      <c r="AU436" s="32"/>
      <c r="AV436" s="32"/>
      <c r="AW436" s="32"/>
      <c r="AX436" s="32"/>
      <c r="AY436" s="32"/>
      <c r="AZ436" s="32"/>
      <c r="BA436" s="32"/>
      <c r="BB436" s="32"/>
      <c r="BC436" s="32"/>
      <c r="BD436" s="32"/>
      <c r="BE436" s="32"/>
      <c r="BF436" s="32"/>
      <c r="BG436" s="32"/>
      <c r="BH436" s="32"/>
      <c r="BI436" s="32"/>
    </row>
    <row r="437" spans="1:61" ht="15.75">
      <c r="A437" s="98"/>
      <c r="B437" s="98"/>
      <c r="C437" s="98"/>
      <c r="D437" s="98"/>
      <c r="E437" s="98"/>
      <c r="F437" s="98"/>
      <c r="G437" s="98"/>
      <c r="H437" s="98"/>
      <c r="I437" s="98"/>
      <c r="J437" s="98"/>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2"/>
      <c r="AL437" s="32"/>
      <c r="AM437" s="32"/>
      <c r="AN437" s="32"/>
      <c r="AO437" s="32"/>
      <c r="AP437" s="32"/>
      <c r="AQ437" s="32"/>
      <c r="AR437" s="32"/>
      <c r="AS437" s="32"/>
      <c r="AT437" s="32"/>
      <c r="AU437" s="32"/>
      <c r="AV437" s="32"/>
      <c r="AW437" s="32"/>
      <c r="AX437" s="32"/>
      <c r="AY437" s="32"/>
      <c r="AZ437" s="32"/>
      <c r="BA437" s="32"/>
      <c r="BB437" s="32"/>
      <c r="BC437" s="32"/>
      <c r="BD437" s="32"/>
      <c r="BE437" s="32"/>
      <c r="BF437" s="32"/>
      <c r="BG437" s="32"/>
      <c r="BH437" s="32"/>
      <c r="BI437" s="32"/>
    </row>
    <row r="438" spans="1:61" ht="15.75">
      <c r="A438" s="98"/>
      <c r="B438" s="98"/>
      <c r="C438" s="98"/>
      <c r="D438" s="98"/>
      <c r="E438" s="98"/>
      <c r="F438" s="98"/>
      <c r="G438" s="98"/>
      <c r="H438" s="98"/>
      <c r="I438" s="98"/>
      <c r="J438" s="98"/>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2"/>
      <c r="AL438" s="32"/>
      <c r="AM438" s="32"/>
      <c r="AN438" s="32"/>
      <c r="AO438" s="32"/>
      <c r="AP438" s="32"/>
      <c r="AQ438" s="32"/>
      <c r="AR438" s="32"/>
      <c r="AS438" s="32"/>
      <c r="AT438" s="32"/>
      <c r="AU438" s="32"/>
      <c r="AV438" s="32"/>
      <c r="AW438" s="32"/>
      <c r="AX438" s="32"/>
      <c r="AY438" s="32"/>
      <c r="AZ438" s="32"/>
      <c r="BA438" s="32"/>
      <c r="BB438" s="32"/>
      <c r="BC438" s="32"/>
      <c r="BD438" s="32"/>
      <c r="BE438" s="32"/>
      <c r="BF438" s="32"/>
      <c r="BG438" s="32"/>
      <c r="BH438" s="32"/>
      <c r="BI438" s="32"/>
    </row>
    <row r="439" spans="1:61" ht="15.75">
      <c r="A439" s="98"/>
      <c r="B439" s="98"/>
      <c r="C439" s="98"/>
      <c r="D439" s="98"/>
      <c r="E439" s="98"/>
      <c r="F439" s="98"/>
      <c r="G439" s="98"/>
      <c r="H439" s="98"/>
      <c r="I439" s="98"/>
      <c r="J439" s="98"/>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2"/>
      <c r="AL439" s="32"/>
      <c r="AM439" s="32"/>
      <c r="AN439" s="32"/>
      <c r="AO439" s="32"/>
      <c r="AP439" s="32"/>
      <c r="AQ439" s="32"/>
      <c r="AR439" s="32"/>
      <c r="AS439" s="32"/>
      <c r="AT439" s="32"/>
      <c r="AU439" s="32"/>
      <c r="AV439" s="32"/>
      <c r="AW439" s="32"/>
      <c r="AX439" s="32"/>
      <c r="AY439" s="32"/>
      <c r="AZ439" s="32"/>
      <c r="BA439" s="32"/>
      <c r="BB439" s="32"/>
      <c r="BC439" s="32"/>
      <c r="BD439" s="32"/>
      <c r="BE439" s="32"/>
      <c r="BF439" s="32"/>
      <c r="BG439" s="32"/>
      <c r="BH439" s="32"/>
      <c r="BI439" s="32"/>
    </row>
    <row r="440" spans="1:61" ht="15.75">
      <c r="A440" s="98"/>
      <c r="B440" s="98"/>
      <c r="C440" s="98"/>
      <c r="D440" s="98"/>
      <c r="E440" s="98"/>
      <c r="F440" s="98"/>
      <c r="G440" s="98"/>
      <c r="H440" s="98"/>
      <c r="I440" s="98"/>
      <c r="J440" s="98"/>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2"/>
      <c r="AL440" s="32"/>
      <c r="AM440" s="32"/>
      <c r="AN440" s="32"/>
      <c r="AO440" s="32"/>
      <c r="AP440" s="32"/>
      <c r="AQ440" s="32"/>
      <c r="AR440" s="32"/>
      <c r="AS440" s="32"/>
      <c r="AT440" s="32"/>
      <c r="AU440" s="32"/>
      <c r="AV440" s="32"/>
      <c r="AW440" s="32"/>
      <c r="AX440" s="32"/>
      <c r="AY440" s="32"/>
      <c r="AZ440" s="32"/>
      <c r="BA440" s="32"/>
      <c r="BB440" s="32"/>
      <c r="BC440" s="32"/>
      <c r="BD440" s="32"/>
      <c r="BE440" s="32"/>
      <c r="BF440" s="32"/>
      <c r="BG440" s="32"/>
      <c r="BH440" s="32"/>
      <c r="BI440" s="32"/>
    </row>
    <row r="441" spans="1:61" ht="15.75">
      <c r="A441" s="98"/>
      <c r="B441" s="98"/>
      <c r="C441" s="98"/>
      <c r="D441" s="98"/>
      <c r="E441" s="98"/>
      <c r="F441" s="98"/>
      <c r="G441" s="98"/>
      <c r="H441" s="98"/>
      <c r="I441" s="98"/>
      <c r="J441" s="98"/>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2"/>
      <c r="AL441" s="32"/>
      <c r="AM441" s="32"/>
      <c r="AN441" s="32"/>
      <c r="AO441" s="32"/>
      <c r="AP441" s="32"/>
      <c r="AQ441" s="32"/>
      <c r="AR441" s="32"/>
      <c r="AS441" s="32"/>
      <c r="AT441" s="32"/>
      <c r="AU441" s="32"/>
      <c r="AV441" s="32"/>
      <c r="AW441" s="32"/>
      <c r="AX441" s="32"/>
      <c r="AY441" s="32"/>
      <c r="AZ441" s="32"/>
      <c r="BA441" s="32"/>
      <c r="BB441" s="32"/>
      <c r="BC441" s="32"/>
      <c r="BD441" s="32"/>
      <c r="BE441" s="32"/>
      <c r="BF441" s="32"/>
      <c r="BG441" s="32"/>
      <c r="BH441" s="32"/>
      <c r="BI441" s="32"/>
    </row>
    <row r="442" spans="1:61" ht="15.75">
      <c r="A442" s="98"/>
      <c r="B442" s="98"/>
      <c r="C442" s="98"/>
      <c r="D442" s="98"/>
      <c r="E442" s="98"/>
      <c r="F442" s="98"/>
      <c r="G442" s="98"/>
      <c r="H442" s="98"/>
      <c r="I442" s="98"/>
      <c r="J442" s="98"/>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2"/>
      <c r="AL442" s="32"/>
      <c r="AM442" s="32"/>
      <c r="AN442" s="32"/>
      <c r="AO442" s="32"/>
      <c r="AP442" s="32"/>
      <c r="AQ442" s="32"/>
      <c r="AR442" s="32"/>
      <c r="AS442" s="32"/>
      <c r="AT442" s="32"/>
      <c r="AU442" s="32"/>
      <c r="AV442" s="32"/>
      <c r="AW442" s="32"/>
      <c r="AX442" s="32"/>
      <c r="AY442" s="32"/>
      <c r="AZ442" s="32"/>
      <c r="BA442" s="32"/>
      <c r="BB442" s="32"/>
      <c r="BC442" s="32"/>
      <c r="BD442" s="32"/>
      <c r="BE442" s="32"/>
      <c r="BF442" s="32"/>
      <c r="BG442" s="32"/>
      <c r="BH442" s="32"/>
      <c r="BI442" s="32"/>
    </row>
    <row r="443" spans="1:61" ht="15.75">
      <c r="A443" s="98"/>
      <c r="B443" s="98"/>
      <c r="C443" s="98"/>
      <c r="D443" s="98"/>
      <c r="E443" s="98"/>
      <c r="F443" s="98"/>
      <c r="G443" s="98"/>
      <c r="H443" s="98"/>
      <c r="I443" s="98"/>
      <c r="J443" s="98"/>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2"/>
      <c r="AL443" s="32"/>
      <c r="AM443" s="32"/>
      <c r="AN443" s="32"/>
      <c r="AO443" s="32"/>
      <c r="AP443" s="32"/>
      <c r="AQ443" s="32"/>
      <c r="AR443" s="32"/>
      <c r="AS443" s="32"/>
      <c r="AT443" s="32"/>
      <c r="AU443" s="32"/>
      <c r="AV443" s="32"/>
      <c r="AW443" s="32"/>
      <c r="AX443" s="32"/>
      <c r="AY443" s="32"/>
      <c r="AZ443" s="32"/>
      <c r="BA443" s="32"/>
      <c r="BB443" s="32"/>
      <c r="BC443" s="32"/>
      <c r="BD443" s="32"/>
      <c r="BE443" s="32"/>
      <c r="BF443" s="32"/>
      <c r="BG443" s="32"/>
      <c r="BH443" s="32"/>
      <c r="BI443" s="32"/>
    </row>
    <row r="444" spans="1:61" ht="15.75">
      <c r="A444" s="98"/>
      <c r="B444" s="98"/>
      <c r="C444" s="98"/>
      <c r="D444" s="98"/>
      <c r="E444" s="98"/>
      <c r="F444" s="98"/>
      <c r="G444" s="98"/>
      <c r="H444" s="98"/>
      <c r="I444" s="98"/>
      <c r="J444" s="98"/>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2"/>
      <c r="AL444" s="32"/>
      <c r="AM444" s="32"/>
      <c r="AN444" s="32"/>
      <c r="AO444" s="32"/>
      <c r="AP444" s="32"/>
      <c r="AQ444" s="32"/>
      <c r="AR444" s="32"/>
      <c r="AS444" s="32"/>
      <c r="AT444" s="32"/>
      <c r="AU444" s="32"/>
      <c r="AV444" s="32"/>
      <c r="AW444" s="32"/>
      <c r="AX444" s="32"/>
      <c r="AY444" s="32"/>
      <c r="AZ444" s="32"/>
      <c r="BA444" s="32"/>
      <c r="BB444" s="32"/>
      <c r="BC444" s="32"/>
      <c r="BD444" s="32"/>
      <c r="BE444" s="32"/>
      <c r="BF444" s="32"/>
      <c r="BG444" s="32"/>
      <c r="BH444" s="32"/>
      <c r="BI444" s="32"/>
    </row>
    <row r="445" spans="1:61" ht="15.75">
      <c r="A445" s="98"/>
      <c r="B445" s="98"/>
      <c r="C445" s="98"/>
      <c r="D445" s="98"/>
      <c r="E445" s="98"/>
      <c r="F445" s="98"/>
      <c r="G445" s="98"/>
      <c r="H445" s="98"/>
      <c r="I445" s="98"/>
      <c r="J445" s="98"/>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2"/>
      <c r="AL445" s="32"/>
      <c r="AM445" s="32"/>
      <c r="AN445" s="32"/>
      <c r="AO445" s="32"/>
      <c r="AP445" s="32"/>
      <c r="AQ445" s="32"/>
      <c r="AR445" s="32"/>
      <c r="AS445" s="32"/>
      <c r="AT445" s="32"/>
      <c r="AU445" s="32"/>
      <c r="AV445" s="32"/>
      <c r="AW445" s="32"/>
      <c r="AX445" s="32"/>
      <c r="AY445" s="32"/>
      <c r="AZ445" s="32"/>
      <c r="BA445" s="32"/>
      <c r="BB445" s="32"/>
      <c r="BC445" s="32"/>
      <c r="BD445" s="32"/>
      <c r="BE445" s="32"/>
      <c r="BF445" s="32"/>
      <c r="BG445" s="32"/>
      <c r="BH445" s="32"/>
      <c r="BI445" s="32"/>
    </row>
    <row r="446" spans="1:61" ht="15.75">
      <c r="A446" s="98"/>
      <c r="B446" s="98"/>
      <c r="C446" s="98"/>
      <c r="D446" s="98"/>
      <c r="E446" s="98"/>
      <c r="F446" s="98"/>
      <c r="G446" s="98"/>
      <c r="H446" s="98"/>
      <c r="I446" s="98"/>
      <c r="J446" s="98"/>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2"/>
      <c r="AL446" s="32"/>
      <c r="AM446" s="32"/>
      <c r="AN446" s="32"/>
      <c r="AO446" s="32"/>
      <c r="AP446" s="32"/>
      <c r="AQ446" s="32"/>
      <c r="AR446" s="32"/>
      <c r="AS446" s="32"/>
      <c r="AT446" s="32"/>
      <c r="AU446" s="32"/>
      <c r="AV446" s="32"/>
      <c r="AW446" s="32"/>
      <c r="AX446" s="32"/>
      <c r="AY446" s="32"/>
      <c r="AZ446" s="32"/>
      <c r="BA446" s="32"/>
      <c r="BB446" s="32"/>
      <c r="BC446" s="32"/>
      <c r="BD446" s="32"/>
      <c r="BE446" s="32"/>
      <c r="BF446" s="32"/>
      <c r="BG446" s="32"/>
      <c r="BH446" s="32"/>
      <c r="BI446" s="32"/>
    </row>
    <row r="447" spans="1:61" ht="15.75">
      <c r="A447" s="98"/>
      <c r="B447" s="98"/>
      <c r="C447" s="98"/>
      <c r="D447" s="98"/>
      <c r="E447" s="98"/>
      <c r="F447" s="98"/>
      <c r="G447" s="98"/>
      <c r="H447" s="98"/>
      <c r="I447" s="98"/>
      <c r="J447" s="98"/>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2"/>
      <c r="AL447" s="32"/>
      <c r="AM447" s="32"/>
      <c r="AN447" s="32"/>
      <c r="AO447" s="32"/>
      <c r="AP447" s="32"/>
      <c r="AQ447" s="32"/>
      <c r="AR447" s="32"/>
      <c r="AS447" s="32"/>
      <c r="AT447" s="32"/>
      <c r="AU447" s="32"/>
      <c r="AV447" s="32"/>
      <c r="AW447" s="32"/>
      <c r="AX447" s="32"/>
      <c r="AY447" s="32"/>
      <c r="AZ447" s="32"/>
      <c r="BA447" s="32"/>
      <c r="BB447" s="32"/>
      <c r="BC447" s="32"/>
      <c r="BD447" s="32"/>
      <c r="BE447" s="32"/>
      <c r="BF447" s="32"/>
      <c r="BG447" s="32"/>
      <c r="BH447" s="32"/>
      <c r="BI447" s="32"/>
    </row>
    <row r="448" spans="1:61" ht="15.75">
      <c r="A448" s="98"/>
      <c r="B448" s="98"/>
      <c r="C448" s="98"/>
      <c r="D448" s="98"/>
      <c r="E448" s="98"/>
      <c r="F448" s="98"/>
      <c r="G448" s="98"/>
      <c r="H448" s="98"/>
      <c r="I448" s="98"/>
      <c r="J448" s="98"/>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2"/>
      <c r="AL448" s="32"/>
      <c r="AM448" s="32"/>
      <c r="AN448" s="32"/>
      <c r="AO448" s="32"/>
      <c r="AP448" s="32"/>
      <c r="AQ448" s="32"/>
      <c r="AR448" s="32"/>
      <c r="AS448" s="32"/>
      <c r="AT448" s="32"/>
      <c r="AU448" s="32"/>
      <c r="AV448" s="32"/>
      <c r="AW448" s="32"/>
      <c r="AX448" s="32"/>
      <c r="AY448" s="32"/>
      <c r="AZ448" s="32"/>
      <c r="BA448" s="32"/>
      <c r="BB448" s="32"/>
      <c r="BC448" s="32"/>
      <c r="BD448" s="32"/>
      <c r="BE448" s="32"/>
      <c r="BF448" s="32"/>
      <c r="BG448" s="32"/>
      <c r="BH448" s="32"/>
      <c r="BI448" s="32"/>
    </row>
    <row r="449" spans="1:61" ht="15.75">
      <c r="A449" s="98"/>
      <c r="B449" s="98"/>
      <c r="C449" s="98"/>
      <c r="D449" s="98"/>
      <c r="E449" s="98"/>
      <c r="F449" s="98"/>
      <c r="G449" s="98"/>
      <c r="H449" s="98"/>
      <c r="I449" s="98"/>
      <c r="J449" s="98"/>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2"/>
      <c r="AL449" s="32"/>
      <c r="AM449" s="32"/>
      <c r="AN449" s="32"/>
      <c r="AO449" s="32"/>
      <c r="AP449" s="32"/>
      <c r="AQ449" s="32"/>
      <c r="AR449" s="32"/>
      <c r="AS449" s="32"/>
      <c r="AT449" s="32"/>
      <c r="AU449" s="32"/>
      <c r="AV449" s="32"/>
      <c r="AW449" s="32"/>
      <c r="AX449" s="32"/>
      <c r="AY449" s="32"/>
      <c r="AZ449" s="32"/>
      <c r="BA449" s="32"/>
      <c r="BB449" s="32"/>
      <c r="BC449" s="32"/>
      <c r="BD449" s="32"/>
      <c r="BE449" s="32"/>
      <c r="BF449" s="32"/>
      <c r="BG449" s="32"/>
      <c r="BH449" s="32"/>
      <c r="BI449" s="32"/>
    </row>
    <row r="450" spans="1:61" ht="15.75">
      <c r="A450" s="98"/>
      <c r="B450" s="98"/>
      <c r="C450" s="98"/>
      <c r="D450" s="98"/>
      <c r="E450" s="98"/>
      <c r="F450" s="98"/>
      <c r="G450" s="98"/>
      <c r="H450" s="98"/>
      <c r="I450" s="98"/>
      <c r="J450" s="98"/>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2"/>
      <c r="AL450" s="32"/>
      <c r="AM450" s="32"/>
      <c r="AN450" s="32"/>
      <c r="AO450" s="32"/>
      <c r="AP450" s="32"/>
      <c r="AQ450" s="32"/>
      <c r="AR450" s="32"/>
      <c r="AS450" s="32"/>
      <c r="AT450" s="32"/>
      <c r="AU450" s="32"/>
      <c r="AV450" s="32"/>
      <c r="AW450" s="32"/>
      <c r="AX450" s="32"/>
      <c r="AY450" s="32"/>
      <c r="AZ450" s="32"/>
      <c r="BA450" s="32"/>
      <c r="BB450" s="32"/>
      <c r="BC450" s="32"/>
      <c r="BD450" s="32"/>
      <c r="BE450" s="32"/>
      <c r="BF450" s="32"/>
      <c r="BG450" s="32"/>
      <c r="BH450" s="32"/>
      <c r="BI450" s="32"/>
    </row>
    <row r="451" spans="1:61" ht="15.75">
      <c r="A451" s="98"/>
      <c r="B451" s="98"/>
      <c r="C451" s="98"/>
      <c r="D451" s="98"/>
      <c r="E451" s="98"/>
      <c r="F451" s="98"/>
      <c r="G451" s="98"/>
      <c r="H451" s="98"/>
      <c r="I451" s="98"/>
      <c r="J451" s="98"/>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2"/>
      <c r="AL451" s="32"/>
      <c r="AM451" s="32"/>
      <c r="AN451" s="32"/>
      <c r="AO451" s="32"/>
      <c r="AP451" s="32"/>
      <c r="AQ451" s="32"/>
      <c r="AR451" s="32"/>
      <c r="AS451" s="32"/>
      <c r="AT451" s="32"/>
      <c r="AU451" s="32"/>
      <c r="AV451" s="32"/>
      <c r="AW451" s="32"/>
      <c r="AX451" s="32"/>
      <c r="AY451" s="32"/>
      <c r="AZ451" s="32"/>
      <c r="BA451" s="32"/>
      <c r="BB451" s="32"/>
      <c r="BC451" s="32"/>
      <c r="BD451" s="32"/>
      <c r="BE451" s="32"/>
      <c r="BF451" s="32"/>
      <c r="BG451" s="32"/>
      <c r="BH451" s="32"/>
      <c r="BI451" s="32"/>
    </row>
    <row r="452" spans="1:61" ht="15.75">
      <c r="A452" s="98"/>
      <c r="B452" s="98"/>
      <c r="C452" s="98"/>
      <c r="D452" s="98"/>
      <c r="E452" s="98"/>
      <c r="F452" s="98"/>
      <c r="G452" s="98"/>
      <c r="H452" s="98"/>
      <c r="I452" s="98"/>
      <c r="J452" s="98"/>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2"/>
      <c r="AL452" s="32"/>
      <c r="AM452" s="32"/>
      <c r="AN452" s="32"/>
      <c r="AO452" s="32"/>
      <c r="AP452" s="32"/>
      <c r="AQ452" s="32"/>
      <c r="AR452" s="32"/>
      <c r="AS452" s="32"/>
      <c r="AT452" s="32"/>
      <c r="AU452" s="32"/>
      <c r="AV452" s="32"/>
      <c r="AW452" s="32"/>
      <c r="AX452" s="32"/>
      <c r="AY452" s="32"/>
      <c r="AZ452" s="32"/>
      <c r="BA452" s="32"/>
      <c r="BB452" s="32"/>
      <c r="BC452" s="32"/>
      <c r="BD452" s="32"/>
      <c r="BE452" s="32"/>
      <c r="BF452" s="32"/>
      <c r="BG452" s="32"/>
      <c r="BH452" s="32"/>
      <c r="BI452" s="32"/>
    </row>
    <row r="453" spans="1:61" ht="15.75">
      <c r="A453" s="98"/>
      <c r="B453" s="98"/>
      <c r="C453" s="98"/>
      <c r="D453" s="98"/>
      <c r="E453" s="98"/>
      <c r="F453" s="98"/>
      <c r="G453" s="98"/>
      <c r="H453" s="98"/>
      <c r="I453" s="98"/>
      <c r="J453" s="98"/>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2"/>
      <c r="AL453" s="32"/>
      <c r="AM453" s="32"/>
      <c r="AN453" s="32"/>
      <c r="AO453" s="32"/>
      <c r="AP453" s="32"/>
      <c r="AQ453" s="32"/>
      <c r="AR453" s="32"/>
      <c r="AS453" s="32"/>
      <c r="AT453" s="32"/>
      <c r="AU453" s="32"/>
      <c r="AV453" s="32"/>
      <c r="AW453" s="32"/>
      <c r="AX453" s="32"/>
      <c r="AY453" s="32"/>
      <c r="AZ453" s="32"/>
      <c r="BA453" s="32"/>
      <c r="BB453" s="32"/>
      <c r="BC453" s="32"/>
      <c r="BD453" s="32"/>
      <c r="BE453" s="32"/>
      <c r="BF453" s="32"/>
      <c r="BG453" s="32"/>
      <c r="BH453" s="32"/>
      <c r="BI453" s="32"/>
    </row>
    <row r="454" spans="1:61" ht="15.75">
      <c r="A454" s="98"/>
      <c r="B454" s="98"/>
      <c r="C454" s="98"/>
      <c r="D454" s="98"/>
      <c r="E454" s="98"/>
      <c r="F454" s="98"/>
      <c r="G454" s="98"/>
      <c r="H454" s="98"/>
      <c r="I454" s="98"/>
      <c r="J454" s="98"/>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2"/>
      <c r="AL454" s="32"/>
      <c r="AM454" s="32"/>
      <c r="AN454" s="32"/>
      <c r="AO454" s="32"/>
      <c r="AP454" s="32"/>
      <c r="AQ454" s="32"/>
      <c r="AR454" s="32"/>
      <c r="AS454" s="32"/>
      <c r="AT454" s="32"/>
      <c r="AU454" s="32"/>
      <c r="AV454" s="32"/>
      <c r="AW454" s="32"/>
      <c r="AX454" s="32"/>
      <c r="AY454" s="32"/>
      <c r="AZ454" s="32"/>
      <c r="BA454" s="32"/>
      <c r="BB454" s="32"/>
      <c r="BC454" s="32"/>
      <c r="BD454" s="32"/>
      <c r="BE454" s="32"/>
      <c r="BF454" s="32"/>
      <c r="BG454" s="32"/>
      <c r="BH454" s="32"/>
      <c r="BI454" s="32"/>
    </row>
    <row r="455" spans="1:61" ht="15.75">
      <c r="A455" s="98"/>
      <c r="B455" s="98"/>
      <c r="C455" s="98"/>
      <c r="D455" s="98"/>
      <c r="E455" s="98"/>
      <c r="F455" s="98"/>
      <c r="G455" s="98"/>
      <c r="H455" s="98"/>
      <c r="I455" s="98"/>
      <c r="J455" s="98"/>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2"/>
      <c r="AL455" s="32"/>
      <c r="AM455" s="32"/>
      <c r="AN455" s="32"/>
      <c r="AO455" s="32"/>
      <c r="AP455" s="32"/>
      <c r="AQ455" s="32"/>
      <c r="AR455" s="32"/>
      <c r="AS455" s="32"/>
      <c r="AT455" s="32"/>
      <c r="AU455" s="32"/>
      <c r="AV455" s="32"/>
      <c r="AW455" s="32"/>
      <c r="AX455" s="32"/>
      <c r="AY455" s="32"/>
      <c r="AZ455" s="32"/>
      <c r="BA455" s="32"/>
      <c r="BB455" s="32"/>
      <c r="BC455" s="32"/>
      <c r="BD455" s="32"/>
      <c r="BE455" s="32"/>
      <c r="BF455" s="32"/>
      <c r="BG455" s="32"/>
      <c r="BH455" s="32"/>
      <c r="BI455" s="32"/>
    </row>
    <row r="456" spans="1:61" ht="15.75">
      <c r="A456" s="98"/>
      <c r="B456" s="98"/>
      <c r="C456" s="98"/>
      <c r="D456" s="98"/>
      <c r="E456" s="98"/>
      <c r="F456" s="98"/>
      <c r="G456" s="98"/>
      <c r="H456" s="98"/>
      <c r="I456" s="98"/>
      <c r="J456" s="98"/>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2"/>
      <c r="AL456" s="32"/>
      <c r="AM456" s="32"/>
      <c r="AN456" s="32"/>
      <c r="AO456" s="32"/>
      <c r="AP456" s="32"/>
      <c r="AQ456" s="32"/>
      <c r="AR456" s="32"/>
      <c r="AS456" s="32"/>
      <c r="AT456" s="32"/>
      <c r="AU456" s="32"/>
      <c r="AV456" s="32"/>
      <c r="AW456" s="32"/>
      <c r="AX456" s="32"/>
      <c r="AY456" s="32"/>
      <c r="AZ456" s="32"/>
      <c r="BA456" s="32"/>
      <c r="BB456" s="32"/>
      <c r="BC456" s="32"/>
      <c r="BD456" s="32"/>
      <c r="BE456" s="32"/>
      <c r="BF456" s="32"/>
      <c r="BG456" s="32"/>
      <c r="BH456" s="32"/>
      <c r="BI456" s="32"/>
    </row>
    <row r="457" spans="1:61" ht="15.75">
      <c r="A457" s="98"/>
      <c r="B457" s="98"/>
      <c r="C457" s="98"/>
      <c r="D457" s="98"/>
      <c r="E457" s="98"/>
      <c r="F457" s="98"/>
      <c r="G457" s="98"/>
      <c r="H457" s="98"/>
      <c r="I457" s="98"/>
      <c r="J457" s="98"/>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2"/>
      <c r="AL457" s="32"/>
      <c r="AM457" s="32"/>
      <c r="AN457" s="32"/>
      <c r="AO457" s="32"/>
      <c r="AP457" s="32"/>
      <c r="AQ457" s="32"/>
      <c r="AR457" s="32"/>
      <c r="AS457" s="32"/>
      <c r="AT457" s="32"/>
      <c r="AU457" s="32"/>
      <c r="AV457" s="32"/>
      <c r="AW457" s="32"/>
      <c r="AX457" s="32"/>
      <c r="AY457" s="32"/>
      <c r="AZ457" s="32"/>
      <c r="BA457" s="32"/>
      <c r="BB457" s="32"/>
      <c r="BC457" s="32"/>
      <c r="BD457" s="32"/>
      <c r="BE457" s="32"/>
      <c r="BF457" s="32"/>
      <c r="BG457" s="32"/>
      <c r="BH457" s="32"/>
      <c r="BI457" s="32"/>
    </row>
    <row r="458" spans="1:61" ht="15.75">
      <c r="A458" s="98"/>
      <c r="B458" s="98"/>
      <c r="C458" s="98"/>
      <c r="D458" s="98"/>
      <c r="E458" s="98"/>
      <c r="F458" s="98"/>
      <c r="G458" s="98"/>
      <c r="H458" s="98"/>
      <c r="I458" s="98"/>
      <c r="J458" s="98"/>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2"/>
      <c r="AL458" s="32"/>
      <c r="AM458" s="32"/>
      <c r="AN458" s="32"/>
      <c r="AO458" s="32"/>
      <c r="AP458" s="32"/>
      <c r="AQ458" s="32"/>
      <c r="AR458" s="32"/>
      <c r="AS458" s="32"/>
      <c r="AT458" s="32"/>
      <c r="AU458" s="32"/>
      <c r="AV458" s="32"/>
      <c r="AW458" s="32"/>
      <c r="AX458" s="32"/>
      <c r="AY458" s="32"/>
      <c r="AZ458" s="32"/>
      <c r="BA458" s="32"/>
      <c r="BB458" s="32"/>
      <c r="BC458" s="32"/>
      <c r="BD458" s="32"/>
      <c r="BE458" s="32"/>
      <c r="BF458" s="32"/>
      <c r="BG458" s="32"/>
      <c r="BH458" s="32"/>
      <c r="BI458" s="32"/>
    </row>
    <row r="459" spans="1:61" ht="15.75">
      <c r="A459" s="98"/>
      <c r="B459" s="98"/>
      <c r="C459" s="98"/>
      <c r="D459" s="98"/>
      <c r="E459" s="98"/>
      <c r="F459" s="98"/>
      <c r="G459" s="98"/>
      <c r="H459" s="98"/>
      <c r="I459" s="98"/>
      <c r="J459" s="98"/>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2"/>
      <c r="AL459" s="32"/>
      <c r="AM459" s="32"/>
      <c r="AN459" s="32"/>
      <c r="AO459" s="32"/>
      <c r="AP459" s="32"/>
      <c r="AQ459" s="32"/>
      <c r="AR459" s="32"/>
      <c r="AS459" s="32"/>
      <c r="AT459" s="32"/>
      <c r="AU459" s="32"/>
      <c r="AV459" s="32"/>
      <c r="AW459" s="32"/>
      <c r="AX459" s="32"/>
      <c r="AY459" s="32"/>
      <c r="AZ459" s="32"/>
      <c r="BA459" s="32"/>
      <c r="BB459" s="32"/>
      <c r="BC459" s="32"/>
      <c r="BD459" s="32"/>
      <c r="BE459" s="32"/>
      <c r="BF459" s="32"/>
      <c r="BG459" s="32"/>
      <c r="BH459" s="32"/>
      <c r="BI459" s="32"/>
    </row>
    <row r="460" spans="1:61" ht="15.75">
      <c r="A460" s="98"/>
      <c r="B460" s="98"/>
      <c r="C460" s="98"/>
      <c r="D460" s="98"/>
      <c r="E460" s="98"/>
      <c r="F460" s="98"/>
      <c r="G460" s="98"/>
      <c r="H460" s="98"/>
      <c r="I460" s="98"/>
      <c r="J460" s="98"/>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2"/>
      <c r="AL460" s="32"/>
      <c r="AM460" s="32"/>
      <c r="AN460" s="32"/>
      <c r="AO460" s="32"/>
      <c r="AP460" s="32"/>
      <c r="AQ460" s="32"/>
      <c r="AR460" s="32"/>
      <c r="AS460" s="32"/>
      <c r="AT460" s="32"/>
      <c r="AU460" s="32"/>
      <c r="AV460" s="32"/>
      <c r="AW460" s="32"/>
      <c r="AX460" s="32"/>
      <c r="AY460" s="32"/>
      <c r="AZ460" s="32"/>
      <c r="BA460" s="32"/>
      <c r="BB460" s="32"/>
      <c r="BC460" s="32"/>
      <c r="BD460" s="32"/>
      <c r="BE460" s="32"/>
      <c r="BF460" s="32"/>
      <c r="BG460" s="32"/>
      <c r="BH460" s="32"/>
      <c r="BI460" s="32"/>
    </row>
    <row r="461" spans="1:61" ht="15.75">
      <c r="A461" s="98"/>
      <c r="B461" s="98"/>
      <c r="C461" s="98"/>
      <c r="D461" s="98"/>
      <c r="E461" s="98"/>
      <c r="F461" s="98"/>
      <c r="G461" s="98"/>
      <c r="H461" s="98"/>
      <c r="I461" s="98"/>
      <c r="J461" s="98"/>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2"/>
      <c r="AL461" s="32"/>
      <c r="AM461" s="32"/>
      <c r="AN461" s="32"/>
      <c r="AO461" s="32"/>
      <c r="AP461" s="32"/>
      <c r="AQ461" s="32"/>
      <c r="AR461" s="32"/>
      <c r="AS461" s="32"/>
      <c r="AT461" s="32"/>
      <c r="AU461" s="32"/>
      <c r="AV461" s="32"/>
      <c r="AW461" s="32"/>
      <c r="AX461" s="32"/>
      <c r="AY461" s="32"/>
      <c r="AZ461" s="32"/>
      <c r="BA461" s="32"/>
      <c r="BB461" s="32"/>
      <c r="BC461" s="32"/>
      <c r="BD461" s="32"/>
      <c r="BE461" s="32"/>
      <c r="BF461" s="32"/>
      <c r="BG461" s="32"/>
      <c r="BH461" s="32"/>
      <c r="BI461" s="32"/>
    </row>
    <row r="462" spans="1:61" ht="15.75">
      <c r="A462" s="98"/>
      <c r="B462" s="98"/>
      <c r="C462" s="98"/>
      <c r="D462" s="98"/>
      <c r="E462" s="98"/>
      <c r="F462" s="98"/>
      <c r="G462" s="98"/>
      <c r="H462" s="98"/>
      <c r="I462" s="98"/>
      <c r="J462" s="98"/>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2"/>
      <c r="AL462" s="32"/>
      <c r="AM462" s="32"/>
      <c r="AN462" s="32"/>
      <c r="AO462" s="32"/>
      <c r="AP462" s="32"/>
      <c r="AQ462" s="32"/>
      <c r="AR462" s="32"/>
      <c r="AS462" s="32"/>
      <c r="AT462" s="32"/>
      <c r="AU462" s="32"/>
      <c r="AV462" s="32"/>
      <c r="AW462" s="32"/>
      <c r="AX462" s="32"/>
      <c r="AY462" s="32"/>
      <c r="AZ462" s="32"/>
      <c r="BA462" s="32"/>
      <c r="BB462" s="32"/>
      <c r="BC462" s="32"/>
      <c r="BD462" s="32"/>
      <c r="BE462" s="32"/>
      <c r="BF462" s="32"/>
      <c r="BG462" s="32"/>
      <c r="BH462" s="32"/>
      <c r="BI462" s="32"/>
    </row>
    <row r="463" spans="1:61" ht="15.75">
      <c r="A463" s="98"/>
      <c r="B463" s="98"/>
      <c r="C463" s="98"/>
      <c r="D463" s="98"/>
      <c r="E463" s="98"/>
      <c r="F463" s="98"/>
      <c r="G463" s="98"/>
      <c r="H463" s="98"/>
      <c r="I463" s="98"/>
      <c r="J463" s="98"/>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2"/>
      <c r="AL463" s="32"/>
      <c r="AM463" s="32"/>
      <c r="AN463" s="32"/>
      <c r="AO463" s="32"/>
      <c r="AP463" s="32"/>
      <c r="AQ463" s="32"/>
      <c r="AR463" s="32"/>
      <c r="AS463" s="32"/>
      <c r="AT463" s="32"/>
      <c r="AU463" s="32"/>
      <c r="AV463" s="32"/>
      <c r="AW463" s="32"/>
      <c r="AX463" s="32"/>
      <c r="AY463" s="32"/>
      <c r="AZ463" s="32"/>
      <c r="BA463" s="32"/>
      <c r="BB463" s="32"/>
      <c r="BC463" s="32"/>
      <c r="BD463" s="32"/>
      <c r="BE463" s="32"/>
      <c r="BF463" s="32"/>
      <c r="BG463" s="32"/>
      <c r="BH463" s="32"/>
      <c r="BI463" s="32"/>
    </row>
    <row r="464" spans="1:61" ht="15.75">
      <c r="A464" s="98"/>
      <c r="B464" s="98"/>
      <c r="C464" s="98"/>
      <c r="D464" s="98"/>
      <c r="E464" s="98"/>
      <c r="F464" s="98"/>
      <c r="G464" s="98"/>
      <c r="H464" s="98"/>
      <c r="I464" s="98"/>
      <c r="J464" s="98"/>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2"/>
      <c r="AL464" s="32"/>
      <c r="AM464" s="32"/>
      <c r="AN464" s="32"/>
      <c r="AO464" s="32"/>
      <c r="AP464" s="32"/>
      <c r="AQ464" s="32"/>
      <c r="AR464" s="32"/>
      <c r="AS464" s="32"/>
      <c r="AT464" s="32"/>
      <c r="AU464" s="32"/>
      <c r="AV464" s="32"/>
      <c r="AW464" s="32"/>
      <c r="AX464" s="32"/>
      <c r="AY464" s="32"/>
      <c r="AZ464" s="32"/>
      <c r="BA464" s="32"/>
      <c r="BB464" s="32"/>
      <c r="BC464" s="32"/>
      <c r="BD464" s="32"/>
      <c r="BE464" s="32"/>
      <c r="BF464" s="32"/>
      <c r="BG464" s="32"/>
      <c r="BH464" s="32"/>
      <c r="BI464" s="32"/>
    </row>
    <row r="465" spans="1:61" ht="15.75">
      <c r="A465" s="98"/>
      <c r="B465" s="98"/>
      <c r="C465" s="98"/>
      <c r="D465" s="98"/>
      <c r="E465" s="98"/>
      <c r="F465" s="98"/>
      <c r="G465" s="98"/>
      <c r="H465" s="98"/>
      <c r="I465" s="98"/>
      <c r="J465" s="98"/>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2"/>
      <c r="AL465" s="32"/>
      <c r="AM465" s="32"/>
      <c r="AN465" s="32"/>
      <c r="AO465" s="32"/>
      <c r="AP465" s="32"/>
      <c r="AQ465" s="32"/>
      <c r="AR465" s="32"/>
      <c r="AS465" s="32"/>
      <c r="AT465" s="32"/>
      <c r="AU465" s="32"/>
      <c r="AV465" s="32"/>
      <c r="AW465" s="32"/>
      <c r="AX465" s="32"/>
      <c r="AY465" s="32"/>
      <c r="AZ465" s="32"/>
      <c r="BA465" s="32"/>
      <c r="BB465" s="32"/>
      <c r="BC465" s="32"/>
      <c r="BD465" s="32"/>
      <c r="BE465" s="32"/>
      <c r="BF465" s="32"/>
      <c r="BG465" s="32"/>
      <c r="BH465" s="32"/>
      <c r="BI465" s="32"/>
    </row>
    <row r="466" spans="1:61" ht="15.75">
      <c r="A466" s="98"/>
      <c r="B466" s="98"/>
      <c r="C466" s="98"/>
      <c r="D466" s="98"/>
      <c r="E466" s="98"/>
      <c r="F466" s="98"/>
      <c r="G466" s="98"/>
      <c r="H466" s="98"/>
      <c r="I466" s="98"/>
      <c r="J466" s="98"/>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c r="AT466" s="32"/>
      <c r="AU466" s="32"/>
      <c r="AV466" s="32"/>
      <c r="AW466" s="32"/>
      <c r="AX466" s="32"/>
      <c r="AY466" s="32"/>
      <c r="AZ466" s="32"/>
      <c r="BA466" s="32"/>
      <c r="BB466" s="32"/>
      <c r="BC466" s="32"/>
      <c r="BD466" s="32"/>
      <c r="BE466" s="32"/>
      <c r="BF466" s="32"/>
      <c r="BG466" s="32"/>
      <c r="BH466" s="32"/>
      <c r="BI466" s="32"/>
    </row>
    <row r="467" spans="1:61" ht="15.75">
      <c r="A467" s="98"/>
      <c r="B467" s="98"/>
      <c r="C467" s="98"/>
      <c r="D467" s="98"/>
      <c r="E467" s="98"/>
      <c r="F467" s="98"/>
      <c r="G467" s="98"/>
      <c r="H467" s="98"/>
      <c r="I467" s="98"/>
      <c r="J467" s="98"/>
      <c r="K467" s="32"/>
      <c r="L467" s="32"/>
      <c r="M467" s="32"/>
      <c r="N467" s="32"/>
      <c r="O467" s="32"/>
      <c r="P467" s="32"/>
      <c r="Q467" s="32"/>
      <c r="R467" s="32"/>
      <c r="S467" s="32"/>
      <c r="T467" s="32"/>
      <c r="U467" s="32"/>
      <c r="V467" s="32"/>
      <c r="W467" s="32"/>
      <c r="X467" s="32"/>
      <c r="Y467" s="32"/>
      <c r="Z467" s="32"/>
      <c r="AA467" s="32"/>
      <c r="AB467" s="32"/>
      <c r="AC467" s="32"/>
      <c r="AD467" s="32"/>
      <c r="AE467" s="32"/>
      <c r="AF467" s="32"/>
      <c r="AG467" s="32"/>
      <c r="AH467" s="32"/>
      <c r="AI467" s="32"/>
      <c r="AJ467" s="32"/>
      <c r="AK467" s="32"/>
      <c r="AL467" s="32"/>
      <c r="AM467" s="32"/>
      <c r="AN467" s="32"/>
      <c r="AO467" s="32"/>
      <c r="AP467" s="32"/>
      <c r="AQ467" s="32"/>
      <c r="AR467" s="32"/>
      <c r="AS467" s="32"/>
      <c r="AT467" s="32"/>
      <c r="AU467" s="32"/>
      <c r="AV467" s="32"/>
      <c r="AW467" s="32"/>
      <c r="AX467" s="32"/>
      <c r="AY467" s="32"/>
      <c r="AZ467" s="32"/>
      <c r="BA467" s="32"/>
      <c r="BB467" s="32"/>
      <c r="BC467" s="32"/>
      <c r="BD467" s="32"/>
      <c r="BE467" s="32"/>
      <c r="BF467" s="32"/>
      <c r="BG467" s="32"/>
      <c r="BH467" s="32"/>
      <c r="BI467" s="32"/>
    </row>
    <row r="468" spans="1:61" ht="15.75">
      <c r="A468" s="98"/>
      <c r="B468" s="98"/>
      <c r="C468" s="98"/>
      <c r="D468" s="98"/>
      <c r="E468" s="98"/>
      <c r="F468" s="98"/>
      <c r="G468" s="98"/>
      <c r="H468" s="98"/>
      <c r="I468" s="98"/>
      <c r="J468" s="98"/>
      <c r="K468" s="32"/>
      <c r="L468" s="32"/>
      <c r="M468" s="32"/>
      <c r="N468" s="32"/>
      <c r="O468" s="32"/>
      <c r="P468" s="32"/>
      <c r="Q468" s="32"/>
      <c r="R468" s="32"/>
      <c r="S468" s="32"/>
      <c r="T468" s="32"/>
      <c r="U468" s="32"/>
      <c r="V468" s="32"/>
      <c r="W468" s="32"/>
      <c r="X468" s="32"/>
      <c r="Y468" s="32"/>
      <c r="Z468" s="32"/>
      <c r="AA468" s="32"/>
      <c r="AB468" s="32"/>
      <c r="AC468" s="32"/>
      <c r="AD468" s="32"/>
      <c r="AE468" s="32"/>
      <c r="AF468" s="32"/>
      <c r="AG468" s="32"/>
      <c r="AH468" s="32"/>
      <c r="AI468" s="32"/>
      <c r="AJ468" s="32"/>
      <c r="AK468" s="32"/>
      <c r="AL468" s="32"/>
      <c r="AM468" s="32"/>
      <c r="AN468" s="32"/>
      <c r="AO468" s="32"/>
      <c r="AP468" s="32"/>
      <c r="AQ468" s="32"/>
      <c r="AR468" s="32"/>
      <c r="AS468" s="32"/>
      <c r="AT468" s="32"/>
      <c r="AU468" s="32"/>
      <c r="AV468" s="32"/>
      <c r="AW468" s="32"/>
      <c r="AX468" s="32"/>
      <c r="AY468" s="32"/>
      <c r="AZ468" s="32"/>
      <c r="BA468" s="32"/>
      <c r="BB468" s="32"/>
      <c r="BC468" s="32"/>
      <c r="BD468" s="32"/>
      <c r="BE468" s="32"/>
      <c r="BF468" s="32"/>
      <c r="BG468" s="32"/>
      <c r="BH468" s="32"/>
      <c r="BI468" s="32"/>
    </row>
    <row r="469" spans="1:61" ht="15.75">
      <c r="A469" s="98"/>
      <c r="B469" s="98"/>
      <c r="C469" s="98"/>
      <c r="D469" s="98"/>
      <c r="E469" s="98"/>
      <c r="F469" s="98"/>
      <c r="G469" s="98"/>
      <c r="H469" s="98"/>
      <c r="I469" s="98"/>
      <c r="J469" s="98"/>
      <c r="K469" s="32"/>
      <c r="L469" s="32"/>
      <c r="M469" s="32"/>
      <c r="N469" s="32"/>
      <c r="O469" s="32"/>
      <c r="P469" s="32"/>
      <c r="Q469" s="32"/>
      <c r="R469" s="32"/>
      <c r="S469" s="32"/>
      <c r="T469" s="32"/>
      <c r="U469" s="32"/>
      <c r="V469" s="32"/>
      <c r="W469" s="32"/>
      <c r="X469" s="32"/>
      <c r="Y469" s="32"/>
      <c r="Z469" s="32"/>
      <c r="AA469" s="32"/>
      <c r="AB469" s="32"/>
      <c r="AC469" s="32"/>
      <c r="AD469" s="32"/>
      <c r="AE469" s="32"/>
      <c r="AF469" s="32"/>
      <c r="AG469" s="32"/>
      <c r="AH469" s="32"/>
      <c r="AI469" s="32"/>
      <c r="AJ469" s="32"/>
      <c r="AK469" s="32"/>
      <c r="AL469" s="32"/>
      <c r="AM469" s="32"/>
      <c r="AN469" s="32"/>
      <c r="AO469" s="32"/>
      <c r="AP469" s="32"/>
      <c r="AQ469" s="32"/>
      <c r="AR469" s="32"/>
      <c r="AS469" s="32"/>
      <c r="AT469" s="32"/>
      <c r="AU469" s="32"/>
      <c r="AV469" s="32"/>
      <c r="AW469" s="32"/>
      <c r="AX469" s="32"/>
      <c r="AY469" s="32"/>
      <c r="AZ469" s="32"/>
      <c r="BA469" s="32"/>
      <c r="BB469" s="32"/>
      <c r="BC469" s="32"/>
      <c r="BD469" s="32"/>
      <c r="BE469" s="32"/>
      <c r="BF469" s="32"/>
      <c r="BG469" s="32"/>
      <c r="BH469" s="32"/>
      <c r="BI469" s="32"/>
    </row>
    <row r="470" spans="1:61" ht="15.75">
      <c r="A470" s="98"/>
      <c r="B470" s="98"/>
      <c r="C470" s="98"/>
      <c r="D470" s="98"/>
      <c r="E470" s="98"/>
      <c r="F470" s="98"/>
      <c r="G470" s="98"/>
      <c r="H470" s="98"/>
      <c r="I470" s="98"/>
      <c r="J470" s="98"/>
      <c r="K470" s="32"/>
      <c r="L470" s="32"/>
      <c r="M470" s="32"/>
      <c r="N470" s="32"/>
      <c r="O470" s="32"/>
      <c r="P470" s="32"/>
      <c r="Q470" s="32"/>
      <c r="R470" s="32"/>
      <c r="S470" s="32"/>
      <c r="T470" s="32"/>
      <c r="U470" s="32"/>
      <c r="V470" s="32"/>
      <c r="W470" s="32"/>
      <c r="X470" s="32"/>
      <c r="Y470" s="32"/>
      <c r="Z470" s="32"/>
      <c r="AA470" s="32"/>
      <c r="AB470" s="32"/>
      <c r="AC470" s="32"/>
      <c r="AD470" s="32"/>
      <c r="AE470" s="32"/>
      <c r="AF470" s="32"/>
      <c r="AG470" s="32"/>
      <c r="AH470" s="32"/>
      <c r="AI470" s="32"/>
      <c r="AJ470" s="32"/>
      <c r="AK470" s="32"/>
      <c r="AL470" s="32"/>
      <c r="AM470" s="32"/>
      <c r="AN470" s="32"/>
      <c r="AO470" s="32"/>
      <c r="AP470" s="32"/>
      <c r="AQ470" s="32"/>
      <c r="AR470" s="32"/>
      <c r="AS470" s="32"/>
      <c r="AT470" s="32"/>
      <c r="AU470" s="32"/>
      <c r="AV470" s="32"/>
      <c r="AW470" s="32"/>
      <c r="AX470" s="32"/>
      <c r="AY470" s="32"/>
      <c r="AZ470" s="32"/>
      <c r="BA470" s="32"/>
      <c r="BB470" s="32"/>
      <c r="BC470" s="32"/>
      <c r="BD470" s="32"/>
      <c r="BE470" s="32"/>
      <c r="BF470" s="32"/>
      <c r="BG470" s="32"/>
      <c r="BH470" s="32"/>
      <c r="BI470" s="32"/>
    </row>
    <row r="471" spans="1:61" ht="15.75">
      <c r="A471" s="98"/>
      <c r="B471" s="98"/>
      <c r="C471" s="98"/>
      <c r="D471" s="98"/>
      <c r="E471" s="98"/>
      <c r="F471" s="98"/>
      <c r="G471" s="98"/>
      <c r="H471" s="98"/>
      <c r="I471" s="98"/>
      <c r="J471" s="98"/>
      <c r="K471" s="32"/>
      <c r="L471" s="32"/>
      <c r="M471" s="32"/>
      <c r="N471" s="32"/>
      <c r="O471" s="32"/>
      <c r="P471" s="32"/>
      <c r="Q471" s="32"/>
      <c r="R471" s="32"/>
      <c r="S471" s="32"/>
      <c r="T471" s="32"/>
      <c r="U471" s="32"/>
      <c r="V471" s="32"/>
      <c r="W471" s="32"/>
      <c r="X471" s="32"/>
      <c r="Y471" s="32"/>
      <c r="Z471" s="32"/>
      <c r="AA471" s="32"/>
      <c r="AB471" s="32"/>
      <c r="AC471" s="32"/>
      <c r="AD471" s="32"/>
      <c r="AE471" s="32"/>
      <c r="AF471" s="32"/>
      <c r="AG471" s="32"/>
      <c r="AH471" s="32"/>
      <c r="AI471" s="32"/>
      <c r="AJ471" s="32"/>
      <c r="AK471" s="32"/>
      <c r="AL471" s="32"/>
      <c r="AM471" s="32"/>
      <c r="AN471" s="32"/>
      <c r="AO471" s="32"/>
      <c r="AP471" s="32"/>
      <c r="AQ471" s="32"/>
      <c r="AR471" s="32"/>
      <c r="AS471" s="32"/>
      <c r="AT471" s="32"/>
      <c r="AU471" s="32"/>
      <c r="AV471" s="32"/>
      <c r="AW471" s="32"/>
      <c r="AX471" s="32"/>
      <c r="AY471" s="32"/>
      <c r="AZ471" s="32"/>
      <c r="BA471" s="32"/>
      <c r="BB471" s="32"/>
      <c r="BC471" s="32"/>
      <c r="BD471" s="32"/>
      <c r="BE471" s="32"/>
      <c r="BF471" s="32"/>
      <c r="BG471" s="32"/>
      <c r="BH471" s="32"/>
      <c r="BI471" s="32"/>
    </row>
    <row r="472" spans="1:61" ht="15.75">
      <c r="A472" s="98"/>
      <c r="B472" s="98"/>
      <c r="C472" s="98"/>
      <c r="D472" s="98"/>
      <c r="E472" s="98"/>
      <c r="F472" s="98"/>
      <c r="G472" s="98"/>
      <c r="H472" s="98"/>
      <c r="I472" s="98"/>
      <c r="J472" s="98"/>
      <c r="K472" s="32"/>
      <c r="L472" s="32"/>
      <c r="M472" s="32"/>
      <c r="N472" s="32"/>
      <c r="O472" s="32"/>
      <c r="P472" s="32"/>
      <c r="Q472" s="32"/>
      <c r="R472" s="32"/>
      <c r="S472" s="32"/>
      <c r="T472" s="32"/>
      <c r="U472" s="32"/>
      <c r="V472" s="32"/>
      <c r="W472" s="32"/>
      <c r="X472" s="32"/>
      <c r="Y472" s="32"/>
      <c r="Z472" s="32"/>
      <c r="AA472" s="32"/>
      <c r="AB472" s="32"/>
      <c r="AC472" s="32"/>
      <c r="AD472" s="32"/>
      <c r="AE472" s="32"/>
      <c r="AF472" s="32"/>
      <c r="AG472" s="32"/>
      <c r="AH472" s="32"/>
      <c r="AI472" s="32"/>
      <c r="AJ472" s="32"/>
      <c r="AK472" s="32"/>
      <c r="AL472" s="32"/>
      <c r="AM472" s="32"/>
      <c r="AN472" s="32"/>
      <c r="AO472" s="32"/>
      <c r="AP472" s="32"/>
      <c r="AQ472" s="32"/>
      <c r="AR472" s="32"/>
      <c r="AS472" s="32"/>
      <c r="AT472" s="32"/>
      <c r="AU472" s="32"/>
      <c r="AV472" s="32"/>
      <c r="AW472" s="32"/>
      <c r="AX472" s="32"/>
      <c r="AY472" s="32"/>
      <c r="AZ472" s="32"/>
      <c r="BA472" s="32"/>
      <c r="BB472" s="32"/>
      <c r="BC472" s="32"/>
      <c r="BD472" s="32"/>
      <c r="BE472" s="32"/>
      <c r="BF472" s="32"/>
      <c r="BG472" s="32"/>
      <c r="BH472" s="32"/>
      <c r="BI472" s="32"/>
    </row>
    <row r="473" spans="1:61" ht="15.75">
      <c r="A473" s="98"/>
      <c r="B473" s="98"/>
      <c r="C473" s="98"/>
      <c r="D473" s="98"/>
      <c r="E473" s="98"/>
      <c r="F473" s="98"/>
      <c r="G473" s="98"/>
      <c r="H473" s="98"/>
      <c r="I473" s="98"/>
      <c r="J473" s="98"/>
      <c r="K473" s="32"/>
      <c r="L473" s="32"/>
      <c r="M473" s="32"/>
      <c r="N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2"/>
      <c r="AK473" s="32"/>
      <c r="AL473" s="32"/>
      <c r="AM473" s="32"/>
      <c r="AN473" s="32"/>
      <c r="AO473" s="32"/>
      <c r="AP473" s="32"/>
      <c r="AQ473" s="32"/>
      <c r="AR473" s="32"/>
      <c r="AS473" s="32"/>
      <c r="AT473" s="32"/>
      <c r="AU473" s="32"/>
      <c r="AV473" s="32"/>
      <c r="AW473" s="32"/>
      <c r="AX473" s="32"/>
      <c r="AY473" s="32"/>
      <c r="AZ473" s="32"/>
      <c r="BA473" s="32"/>
      <c r="BB473" s="32"/>
      <c r="BC473" s="32"/>
      <c r="BD473" s="32"/>
      <c r="BE473" s="32"/>
      <c r="BF473" s="32"/>
      <c r="BG473" s="32"/>
      <c r="BH473" s="32"/>
      <c r="BI473" s="32"/>
    </row>
    <row r="474" spans="1:61" ht="15.75">
      <c r="A474" s="98"/>
      <c r="B474" s="98"/>
      <c r="C474" s="98"/>
      <c r="D474" s="98"/>
      <c r="E474" s="98"/>
      <c r="F474" s="98"/>
      <c r="G474" s="98"/>
      <c r="H474" s="98"/>
      <c r="I474" s="98"/>
      <c r="J474" s="98"/>
      <c r="K474" s="32"/>
      <c r="L474" s="32"/>
      <c r="M474" s="32"/>
      <c r="N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2"/>
      <c r="AK474" s="32"/>
      <c r="AL474" s="32"/>
      <c r="AM474" s="32"/>
      <c r="AN474" s="32"/>
      <c r="AO474" s="32"/>
      <c r="AP474" s="32"/>
      <c r="AQ474" s="32"/>
      <c r="AR474" s="32"/>
      <c r="AS474" s="32"/>
      <c r="AT474" s="32"/>
      <c r="AU474" s="32"/>
      <c r="AV474" s="32"/>
      <c r="AW474" s="32"/>
      <c r="AX474" s="32"/>
      <c r="AY474" s="32"/>
      <c r="AZ474" s="32"/>
      <c r="BA474" s="32"/>
      <c r="BB474" s="32"/>
      <c r="BC474" s="32"/>
      <c r="BD474" s="32"/>
      <c r="BE474" s="32"/>
      <c r="BF474" s="32"/>
      <c r="BG474" s="32"/>
      <c r="BH474" s="32"/>
      <c r="BI474" s="32"/>
    </row>
    <row r="475" spans="1:61" ht="15.75">
      <c r="A475" s="98"/>
      <c r="B475" s="98"/>
      <c r="C475" s="98"/>
      <c r="D475" s="98"/>
      <c r="E475" s="98"/>
      <c r="F475" s="98"/>
      <c r="G475" s="98"/>
      <c r="H475" s="98"/>
      <c r="I475" s="98"/>
      <c r="J475" s="98"/>
      <c r="K475" s="32"/>
      <c r="L475" s="32"/>
      <c r="M475" s="32"/>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2"/>
      <c r="AK475" s="32"/>
      <c r="AL475" s="32"/>
      <c r="AM475" s="32"/>
      <c r="AN475" s="32"/>
      <c r="AO475" s="32"/>
      <c r="AP475" s="32"/>
      <c r="AQ475" s="32"/>
      <c r="AR475" s="32"/>
      <c r="AS475" s="32"/>
      <c r="AT475" s="32"/>
      <c r="AU475" s="32"/>
      <c r="AV475" s="32"/>
      <c r="AW475" s="32"/>
      <c r="AX475" s="32"/>
      <c r="AY475" s="32"/>
      <c r="AZ475" s="32"/>
      <c r="BA475" s="32"/>
      <c r="BB475" s="32"/>
      <c r="BC475" s="32"/>
      <c r="BD475" s="32"/>
      <c r="BE475" s="32"/>
      <c r="BF475" s="32"/>
      <c r="BG475" s="32"/>
      <c r="BH475" s="32"/>
      <c r="BI475" s="32"/>
    </row>
    <row r="476" spans="1:61" ht="15.75">
      <c r="A476" s="98"/>
      <c r="B476" s="98"/>
      <c r="C476" s="98"/>
      <c r="D476" s="98"/>
      <c r="E476" s="98"/>
      <c r="F476" s="98"/>
      <c r="G476" s="98"/>
      <c r="H476" s="98"/>
      <c r="I476" s="98"/>
      <c r="J476" s="98"/>
      <c r="K476" s="32"/>
      <c r="L476" s="32"/>
      <c r="M476" s="32"/>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2"/>
      <c r="AL476" s="32"/>
      <c r="AM476" s="32"/>
      <c r="AN476" s="32"/>
      <c r="AO476" s="32"/>
      <c r="AP476" s="32"/>
      <c r="AQ476" s="32"/>
      <c r="AR476" s="32"/>
      <c r="AS476" s="32"/>
      <c r="AT476" s="32"/>
      <c r="AU476" s="32"/>
      <c r="AV476" s="32"/>
      <c r="AW476" s="32"/>
      <c r="AX476" s="32"/>
      <c r="AY476" s="32"/>
      <c r="AZ476" s="32"/>
      <c r="BA476" s="32"/>
      <c r="BB476" s="32"/>
      <c r="BC476" s="32"/>
      <c r="BD476" s="32"/>
      <c r="BE476" s="32"/>
      <c r="BF476" s="32"/>
      <c r="BG476" s="32"/>
      <c r="BH476" s="32"/>
      <c r="BI476" s="32"/>
    </row>
    <row r="477" spans="1:61" ht="15.75">
      <c r="A477" s="98"/>
      <c r="B477" s="98"/>
      <c r="C477" s="98"/>
      <c r="D477" s="98"/>
      <c r="E477" s="98"/>
      <c r="F477" s="98"/>
      <c r="G477" s="98"/>
      <c r="H477" s="98"/>
      <c r="I477" s="98"/>
      <c r="J477" s="98"/>
      <c r="K477" s="32"/>
      <c r="L477" s="32"/>
      <c r="M477" s="32"/>
      <c r="N477" s="32"/>
      <c r="O477" s="32"/>
      <c r="P477" s="32"/>
      <c r="Q477" s="32"/>
      <c r="R477" s="32"/>
      <c r="S477" s="32"/>
      <c r="T477" s="32"/>
      <c r="U477" s="32"/>
      <c r="V477" s="32"/>
      <c r="W477" s="32"/>
      <c r="X477" s="32"/>
      <c r="Y477" s="32"/>
      <c r="Z477" s="32"/>
      <c r="AA477" s="32"/>
      <c r="AB477" s="32"/>
      <c r="AC477" s="32"/>
      <c r="AD477" s="32"/>
      <c r="AE477" s="32"/>
      <c r="AF477" s="32"/>
      <c r="AG477" s="32"/>
      <c r="AH477" s="32"/>
      <c r="AI477" s="32"/>
      <c r="AJ477" s="32"/>
      <c r="AK477" s="32"/>
      <c r="AL477" s="32"/>
      <c r="AM477" s="32"/>
      <c r="AN477" s="32"/>
      <c r="AO477" s="32"/>
      <c r="AP477" s="32"/>
      <c r="AQ477" s="32"/>
      <c r="AR477" s="32"/>
      <c r="AS477" s="32"/>
      <c r="AT477" s="32"/>
      <c r="AU477" s="32"/>
      <c r="AV477" s="32"/>
      <c r="AW477" s="32"/>
      <c r="AX477" s="32"/>
      <c r="AY477" s="32"/>
      <c r="AZ477" s="32"/>
      <c r="BA477" s="32"/>
      <c r="BB477" s="32"/>
      <c r="BC477" s="32"/>
      <c r="BD477" s="32"/>
      <c r="BE477" s="32"/>
      <c r="BF477" s="32"/>
      <c r="BG477" s="32"/>
      <c r="BH477" s="32"/>
      <c r="BI477" s="32"/>
    </row>
    <row r="478" spans="1:61" ht="15.75">
      <c r="A478" s="98"/>
      <c r="B478" s="98"/>
      <c r="C478" s="98"/>
      <c r="D478" s="98"/>
      <c r="E478" s="98"/>
      <c r="F478" s="98"/>
      <c r="G478" s="98"/>
      <c r="H478" s="98"/>
      <c r="I478" s="98"/>
      <c r="J478" s="98"/>
      <c r="K478" s="32"/>
      <c r="L478" s="32"/>
      <c r="M478" s="32"/>
      <c r="N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2"/>
      <c r="AK478" s="32"/>
      <c r="AL478" s="32"/>
      <c r="AM478" s="32"/>
      <c r="AN478" s="32"/>
      <c r="AO478" s="32"/>
      <c r="AP478" s="32"/>
      <c r="AQ478" s="32"/>
      <c r="AR478" s="32"/>
      <c r="AS478" s="32"/>
      <c r="AT478" s="32"/>
      <c r="AU478" s="32"/>
      <c r="AV478" s="32"/>
      <c r="AW478" s="32"/>
      <c r="AX478" s="32"/>
      <c r="AY478" s="32"/>
      <c r="AZ478" s="32"/>
      <c r="BA478" s="32"/>
      <c r="BB478" s="32"/>
      <c r="BC478" s="32"/>
      <c r="BD478" s="32"/>
      <c r="BE478" s="32"/>
      <c r="BF478" s="32"/>
      <c r="BG478" s="32"/>
      <c r="BH478" s="32"/>
      <c r="BI478" s="32"/>
    </row>
    <row r="479" spans="1:61" ht="15.75">
      <c r="A479" s="98"/>
      <c r="B479" s="98"/>
      <c r="C479" s="98"/>
      <c r="D479" s="98"/>
      <c r="E479" s="98"/>
      <c r="F479" s="98"/>
      <c r="G479" s="98"/>
      <c r="H479" s="98"/>
      <c r="I479" s="98"/>
      <c r="J479" s="98"/>
      <c r="K479" s="32"/>
      <c r="L479" s="32"/>
      <c r="M479" s="32"/>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32"/>
      <c r="AL479" s="32"/>
      <c r="AM479" s="32"/>
      <c r="AN479" s="32"/>
      <c r="AO479" s="32"/>
      <c r="AP479" s="32"/>
      <c r="AQ479" s="32"/>
      <c r="AR479" s="32"/>
      <c r="AS479" s="32"/>
      <c r="AT479" s="32"/>
      <c r="AU479" s="32"/>
      <c r="AV479" s="32"/>
      <c r="AW479" s="32"/>
      <c r="AX479" s="32"/>
      <c r="AY479" s="32"/>
      <c r="AZ479" s="32"/>
      <c r="BA479" s="32"/>
      <c r="BB479" s="32"/>
      <c r="BC479" s="32"/>
      <c r="BD479" s="32"/>
      <c r="BE479" s="32"/>
      <c r="BF479" s="32"/>
      <c r="BG479" s="32"/>
      <c r="BH479" s="32"/>
      <c r="BI479" s="32"/>
    </row>
    <row r="480" spans="1:61" ht="15.75">
      <c r="A480" s="98"/>
      <c r="B480" s="98"/>
      <c r="C480" s="98"/>
      <c r="D480" s="98"/>
      <c r="E480" s="98"/>
      <c r="F480" s="98"/>
      <c r="G480" s="98"/>
      <c r="H480" s="98"/>
      <c r="I480" s="98"/>
      <c r="J480" s="98"/>
      <c r="K480" s="32"/>
      <c r="L480" s="32"/>
      <c r="M480" s="32"/>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32"/>
      <c r="AL480" s="32"/>
      <c r="AM480" s="32"/>
      <c r="AN480" s="32"/>
      <c r="AO480" s="32"/>
      <c r="AP480" s="32"/>
      <c r="AQ480" s="32"/>
      <c r="AR480" s="32"/>
      <c r="AS480" s="32"/>
      <c r="AT480" s="32"/>
      <c r="AU480" s="32"/>
      <c r="AV480" s="32"/>
      <c r="AW480" s="32"/>
      <c r="AX480" s="32"/>
      <c r="AY480" s="32"/>
      <c r="AZ480" s="32"/>
      <c r="BA480" s="32"/>
      <c r="BB480" s="32"/>
      <c r="BC480" s="32"/>
      <c r="BD480" s="32"/>
      <c r="BE480" s="32"/>
      <c r="BF480" s="32"/>
      <c r="BG480" s="32"/>
      <c r="BH480" s="32"/>
      <c r="BI480" s="32"/>
    </row>
    <row r="481" spans="1:61" ht="15.75">
      <c r="A481" s="98"/>
      <c r="B481" s="98"/>
      <c r="C481" s="98"/>
      <c r="D481" s="98"/>
      <c r="E481" s="98"/>
      <c r="F481" s="98"/>
      <c r="G481" s="98"/>
      <c r="H481" s="98"/>
      <c r="I481" s="98"/>
      <c r="J481" s="98"/>
      <c r="K481" s="32"/>
      <c r="L481" s="32"/>
      <c r="M481" s="32"/>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2"/>
      <c r="AK481" s="32"/>
      <c r="AL481" s="32"/>
      <c r="AM481" s="32"/>
      <c r="AN481" s="32"/>
      <c r="AO481" s="32"/>
      <c r="AP481" s="32"/>
      <c r="AQ481" s="32"/>
      <c r="AR481" s="32"/>
      <c r="AS481" s="32"/>
      <c r="AT481" s="32"/>
      <c r="AU481" s="32"/>
      <c r="AV481" s="32"/>
      <c r="AW481" s="32"/>
      <c r="AX481" s="32"/>
      <c r="AY481" s="32"/>
      <c r="AZ481" s="32"/>
      <c r="BA481" s="32"/>
      <c r="BB481" s="32"/>
      <c r="BC481" s="32"/>
      <c r="BD481" s="32"/>
      <c r="BE481" s="32"/>
      <c r="BF481" s="32"/>
      <c r="BG481" s="32"/>
      <c r="BH481" s="32"/>
      <c r="BI481" s="32"/>
    </row>
    <row r="482" spans="1:61" ht="15.75">
      <c r="A482" s="98"/>
      <c r="B482" s="98"/>
      <c r="C482" s="98"/>
      <c r="D482" s="98"/>
      <c r="E482" s="98"/>
      <c r="F482" s="98"/>
      <c r="G482" s="98"/>
      <c r="H482" s="98"/>
      <c r="I482" s="98"/>
      <c r="J482" s="98"/>
      <c r="K482" s="32"/>
      <c r="L482" s="32"/>
      <c r="M482" s="32"/>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32"/>
      <c r="AL482" s="32"/>
      <c r="AM482" s="32"/>
      <c r="AN482" s="32"/>
      <c r="AO482" s="32"/>
      <c r="AP482" s="32"/>
      <c r="AQ482" s="32"/>
      <c r="AR482" s="32"/>
      <c r="AS482" s="32"/>
      <c r="AT482" s="32"/>
      <c r="AU482" s="32"/>
      <c r="AV482" s="32"/>
      <c r="AW482" s="32"/>
      <c r="AX482" s="32"/>
      <c r="AY482" s="32"/>
      <c r="AZ482" s="32"/>
      <c r="BA482" s="32"/>
      <c r="BB482" s="32"/>
      <c r="BC482" s="32"/>
      <c r="BD482" s="32"/>
      <c r="BE482" s="32"/>
      <c r="BF482" s="32"/>
      <c r="BG482" s="32"/>
      <c r="BH482" s="32"/>
      <c r="BI482" s="32"/>
    </row>
    <row r="483" spans="1:61" ht="15.75">
      <c r="A483" s="98"/>
      <c r="B483" s="98"/>
      <c r="C483" s="98"/>
      <c r="D483" s="98"/>
      <c r="E483" s="98"/>
      <c r="F483" s="98"/>
      <c r="G483" s="98"/>
      <c r="H483" s="98"/>
      <c r="I483" s="98"/>
      <c r="J483" s="98"/>
      <c r="K483" s="32"/>
      <c r="L483" s="32"/>
      <c r="M483" s="32"/>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2"/>
      <c r="AK483" s="32"/>
      <c r="AL483" s="32"/>
      <c r="AM483" s="32"/>
      <c r="AN483" s="32"/>
      <c r="AO483" s="32"/>
      <c r="AP483" s="32"/>
      <c r="AQ483" s="32"/>
      <c r="AR483" s="32"/>
      <c r="AS483" s="32"/>
      <c r="AT483" s="32"/>
      <c r="AU483" s="32"/>
      <c r="AV483" s="32"/>
      <c r="AW483" s="32"/>
      <c r="AX483" s="32"/>
      <c r="AY483" s="32"/>
      <c r="AZ483" s="32"/>
      <c r="BA483" s="32"/>
      <c r="BB483" s="32"/>
      <c r="BC483" s="32"/>
      <c r="BD483" s="32"/>
      <c r="BE483" s="32"/>
      <c r="BF483" s="32"/>
      <c r="BG483" s="32"/>
      <c r="BH483" s="32"/>
      <c r="BI483" s="32"/>
    </row>
    <row r="484" spans="1:61" ht="15.75">
      <c r="A484" s="98"/>
      <c r="B484" s="98"/>
      <c r="C484" s="98"/>
      <c r="D484" s="98"/>
      <c r="E484" s="98"/>
      <c r="F484" s="98"/>
      <c r="G484" s="98"/>
      <c r="H484" s="98"/>
      <c r="I484" s="98"/>
      <c r="J484" s="98"/>
      <c r="K484" s="32"/>
      <c r="L484" s="32"/>
      <c r="M484" s="32"/>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32"/>
      <c r="AL484" s="32"/>
      <c r="AM484" s="32"/>
      <c r="AN484" s="32"/>
      <c r="AO484" s="32"/>
      <c r="AP484" s="32"/>
      <c r="AQ484" s="32"/>
      <c r="AR484" s="32"/>
      <c r="AS484" s="32"/>
      <c r="AT484" s="32"/>
      <c r="AU484" s="32"/>
      <c r="AV484" s="32"/>
      <c r="AW484" s="32"/>
      <c r="AX484" s="32"/>
      <c r="AY484" s="32"/>
      <c r="AZ484" s="32"/>
      <c r="BA484" s="32"/>
      <c r="BB484" s="32"/>
      <c r="BC484" s="32"/>
      <c r="BD484" s="32"/>
      <c r="BE484" s="32"/>
      <c r="BF484" s="32"/>
      <c r="BG484" s="32"/>
      <c r="BH484" s="32"/>
      <c r="BI484" s="32"/>
    </row>
    <row r="485" spans="1:61" ht="15.75">
      <c r="A485" s="98"/>
      <c r="B485" s="98"/>
      <c r="C485" s="98"/>
      <c r="D485" s="98"/>
      <c r="E485" s="98"/>
      <c r="F485" s="98"/>
      <c r="G485" s="98"/>
      <c r="H485" s="98"/>
      <c r="I485" s="98"/>
      <c r="J485" s="98"/>
      <c r="K485" s="32"/>
      <c r="L485" s="32"/>
      <c r="M485" s="32"/>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2"/>
      <c r="AK485" s="32"/>
      <c r="AL485" s="32"/>
      <c r="AM485" s="32"/>
      <c r="AN485" s="32"/>
      <c r="AO485" s="32"/>
      <c r="AP485" s="32"/>
      <c r="AQ485" s="32"/>
      <c r="AR485" s="32"/>
      <c r="AS485" s="32"/>
      <c r="AT485" s="32"/>
      <c r="AU485" s="32"/>
      <c r="AV485" s="32"/>
      <c r="AW485" s="32"/>
      <c r="AX485" s="32"/>
      <c r="AY485" s="32"/>
      <c r="AZ485" s="32"/>
      <c r="BA485" s="32"/>
      <c r="BB485" s="32"/>
      <c r="BC485" s="32"/>
      <c r="BD485" s="32"/>
      <c r="BE485" s="32"/>
      <c r="BF485" s="32"/>
      <c r="BG485" s="32"/>
      <c r="BH485" s="32"/>
      <c r="BI485" s="32"/>
    </row>
    <row r="486" spans="1:61" ht="15.75">
      <c r="A486" s="98"/>
      <c r="B486" s="98"/>
      <c r="C486" s="98"/>
      <c r="D486" s="98"/>
      <c r="E486" s="98"/>
      <c r="F486" s="98"/>
      <c r="G486" s="98"/>
      <c r="H486" s="98"/>
      <c r="I486" s="98"/>
      <c r="J486" s="98"/>
      <c r="K486" s="32"/>
      <c r="L486" s="32"/>
      <c r="M486" s="32"/>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2"/>
      <c r="AL486" s="32"/>
      <c r="AM486" s="32"/>
      <c r="AN486" s="32"/>
      <c r="AO486" s="32"/>
      <c r="AP486" s="32"/>
      <c r="AQ486" s="32"/>
      <c r="AR486" s="32"/>
      <c r="AS486" s="32"/>
      <c r="AT486" s="32"/>
      <c r="AU486" s="32"/>
      <c r="AV486" s="32"/>
      <c r="AW486" s="32"/>
      <c r="AX486" s="32"/>
      <c r="AY486" s="32"/>
      <c r="AZ486" s="32"/>
      <c r="BA486" s="32"/>
      <c r="BB486" s="32"/>
      <c r="BC486" s="32"/>
      <c r="BD486" s="32"/>
      <c r="BE486" s="32"/>
      <c r="BF486" s="32"/>
      <c r="BG486" s="32"/>
      <c r="BH486" s="32"/>
      <c r="BI486" s="32"/>
    </row>
    <row r="487" spans="1:61" ht="15.75">
      <c r="A487" s="98"/>
      <c r="B487" s="98"/>
      <c r="C487" s="98"/>
      <c r="D487" s="98"/>
      <c r="E487" s="98"/>
      <c r="F487" s="98"/>
      <c r="G487" s="98"/>
      <c r="H487" s="98"/>
      <c r="I487" s="98"/>
      <c r="J487" s="98"/>
      <c r="K487" s="32"/>
      <c r="L487" s="32"/>
      <c r="M487" s="32"/>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2"/>
      <c r="AK487" s="32"/>
      <c r="AL487" s="32"/>
      <c r="AM487" s="32"/>
      <c r="AN487" s="32"/>
      <c r="AO487" s="32"/>
      <c r="AP487" s="32"/>
      <c r="AQ487" s="32"/>
      <c r="AR487" s="32"/>
      <c r="AS487" s="32"/>
      <c r="AT487" s="32"/>
      <c r="AU487" s="32"/>
      <c r="AV487" s="32"/>
      <c r="AW487" s="32"/>
      <c r="AX487" s="32"/>
      <c r="AY487" s="32"/>
      <c r="AZ487" s="32"/>
      <c r="BA487" s="32"/>
      <c r="BB487" s="32"/>
      <c r="BC487" s="32"/>
      <c r="BD487" s="32"/>
      <c r="BE487" s="32"/>
      <c r="BF487" s="32"/>
      <c r="BG487" s="32"/>
      <c r="BH487" s="32"/>
      <c r="BI487" s="32"/>
    </row>
    <row r="488" spans="1:61" ht="15.75">
      <c r="A488" s="98"/>
      <c r="B488" s="98"/>
      <c r="C488" s="98"/>
      <c r="D488" s="98"/>
      <c r="E488" s="98"/>
      <c r="F488" s="98"/>
      <c r="G488" s="98"/>
      <c r="H488" s="98"/>
      <c r="I488" s="98"/>
      <c r="J488" s="98"/>
      <c r="K488" s="32"/>
      <c r="L488" s="32"/>
      <c r="M488" s="32"/>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2"/>
      <c r="AK488" s="32"/>
      <c r="AL488" s="32"/>
      <c r="AM488" s="32"/>
      <c r="AN488" s="32"/>
      <c r="AO488" s="32"/>
      <c r="AP488" s="32"/>
      <c r="AQ488" s="32"/>
      <c r="AR488" s="32"/>
      <c r="AS488" s="32"/>
      <c r="AT488" s="32"/>
      <c r="AU488" s="32"/>
      <c r="AV488" s="32"/>
      <c r="AW488" s="32"/>
      <c r="AX488" s="32"/>
      <c r="AY488" s="32"/>
      <c r="AZ488" s="32"/>
      <c r="BA488" s="32"/>
      <c r="BB488" s="32"/>
      <c r="BC488" s="32"/>
      <c r="BD488" s="32"/>
      <c r="BE488" s="32"/>
      <c r="BF488" s="32"/>
      <c r="BG488" s="32"/>
      <c r="BH488" s="32"/>
      <c r="BI488" s="32"/>
    </row>
    <row r="489" spans="1:61" ht="15.75">
      <c r="A489" s="98"/>
      <c r="B489" s="98"/>
      <c r="C489" s="98"/>
      <c r="D489" s="98"/>
      <c r="E489" s="98"/>
      <c r="F489" s="98"/>
      <c r="G489" s="98"/>
      <c r="H489" s="98"/>
      <c r="I489" s="98"/>
      <c r="J489" s="98"/>
      <c r="K489" s="32"/>
      <c r="L489" s="32"/>
      <c r="M489" s="32"/>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2"/>
      <c r="AK489" s="32"/>
      <c r="AL489" s="32"/>
      <c r="AM489" s="32"/>
      <c r="AN489" s="32"/>
      <c r="AO489" s="32"/>
      <c r="AP489" s="32"/>
      <c r="AQ489" s="32"/>
      <c r="AR489" s="32"/>
      <c r="AS489" s="32"/>
      <c r="AT489" s="32"/>
      <c r="AU489" s="32"/>
      <c r="AV489" s="32"/>
      <c r="AW489" s="32"/>
      <c r="AX489" s="32"/>
      <c r="AY489" s="32"/>
      <c r="AZ489" s="32"/>
      <c r="BA489" s="32"/>
      <c r="BB489" s="32"/>
      <c r="BC489" s="32"/>
      <c r="BD489" s="32"/>
      <c r="BE489" s="32"/>
      <c r="BF489" s="32"/>
      <c r="BG489" s="32"/>
      <c r="BH489" s="32"/>
      <c r="BI489" s="32"/>
    </row>
    <row r="490" spans="1:61" ht="15.75">
      <c r="A490" s="98"/>
      <c r="B490" s="98"/>
      <c r="C490" s="98"/>
      <c r="D490" s="98"/>
      <c r="E490" s="98"/>
      <c r="F490" s="98"/>
      <c r="G490" s="98"/>
      <c r="H490" s="98"/>
      <c r="I490" s="98"/>
      <c r="J490" s="98"/>
      <c r="K490" s="32"/>
      <c r="L490" s="32"/>
      <c r="M490" s="32"/>
      <c r="N490" s="32"/>
      <c r="O490" s="32"/>
      <c r="P490" s="32"/>
      <c r="Q490" s="32"/>
      <c r="R490" s="32"/>
      <c r="S490" s="32"/>
      <c r="T490" s="32"/>
      <c r="U490" s="32"/>
      <c r="V490" s="32"/>
      <c r="W490" s="32"/>
      <c r="X490" s="32"/>
      <c r="Y490" s="32"/>
      <c r="Z490" s="32"/>
      <c r="AA490" s="32"/>
      <c r="AB490" s="32"/>
      <c r="AC490" s="32"/>
      <c r="AD490" s="32"/>
      <c r="AE490" s="32"/>
      <c r="AF490" s="32"/>
      <c r="AG490" s="32"/>
      <c r="AH490" s="32"/>
      <c r="AI490" s="32"/>
      <c r="AJ490" s="32"/>
      <c r="AK490" s="32"/>
      <c r="AL490" s="32"/>
      <c r="AM490" s="32"/>
      <c r="AN490" s="32"/>
      <c r="AO490" s="32"/>
      <c r="AP490" s="32"/>
      <c r="AQ490" s="32"/>
      <c r="AR490" s="32"/>
      <c r="AS490" s="32"/>
      <c r="AT490" s="32"/>
      <c r="AU490" s="32"/>
      <c r="AV490" s="32"/>
      <c r="AW490" s="32"/>
      <c r="AX490" s="32"/>
      <c r="AY490" s="32"/>
      <c r="AZ490" s="32"/>
      <c r="BA490" s="32"/>
      <c r="BB490" s="32"/>
      <c r="BC490" s="32"/>
      <c r="BD490" s="32"/>
      <c r="BE490" s="32"/>
      <c r="BF490" s="32"/>
      <c r="BG490" s="32"/>
      <c r="BH490" s="32"/>
      <c r="BI490" s="32"/>
    </row>
    <row r="491" spans="1:61" ht="15.75">
      <c r="A491" s="98"/>
      <c r="B491" s="98"/>
      <c r="C491" s="98"/>
      <c r="D491" s="98"/>
      <c r="E491" s="98"/>
      <c r="F491" s="98"/>
      <c r="G491" s="98"/>
      <c r="H491" s="98"/>
      <c r="I491" s="98"/>
      <c r="J491" s="98"/>
      <c r="K491" s="32"/>
      <c r="L491" s="32"/>
      <c r="M491" s="32"/>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2"/>
      <c r="AK491" s="32"/>
      <c r="AL491" s="32"/>
      <c r="AM491" s="32"/>
      <c r="AN491" s="32"/>
      <c r="AO491" s="32"/>
      <c r="AP491" s="32"/>
      <c r="AQ491" s="32"/>
      <c r="AR491" s="32"/>
      <c r="AS491" s="32"/>
      <c r="AT491" s="32"/>
      <c r="AU491" s="32"/>
      <c r="AV491" s="32"/>
      <c r="AW491" s="32"/>
      <c r="AX491" s="32"/>
      <c r="AY491" s="32"/>
      <c r="AZ491" s="32"/>
      <c r="BA491" s="32"/>
      <c r="BB491" s="32"/>
      <c r="BC491" s="32"/>
      <c r="BD491" s="32"/>
      <c r="BE491" s="32"/>
      <c r="BF491" s="32"/>
      <c r="BG491" s="32"/>
      <c r="BH491" s="32"/>
      <c r="BI491" s="32"/>
    </row>
    <row r="492" spans="1:61" ht="15.75">
      <c r="A492" s="98"/>
      <c r="B492" s="98"/>
      <c r="C492" s="98"/>
      <c r="D492" s="98"/>
      <c r="E492" s="98"/>
      <c r="F492" s="98"/>
      <c r="G492" s="98"/>
      <c r="H492" s="98"/>
      <c r="I492" s="98"/>
      <c r="J492" s="98"/>
      <c r="K492" s="32"/>
      <c r="L492" s="32"/>
      <c r="M492" s="32"/>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2"/>
      <c r="AK492" s="32"/>
      <c r="AL492" s="32"/>
      <c r="AM492" s="32"/>
      <c r="AN492" s="32"/>
      <c r="AO492" s="32"/>
      <c r="AP492" s="32"/>
      <c r="AQ492" s="32"/>
      <c r="AR492" s="32"/>
      <c r="AS492" s="32"/>
      <c r="AT492" s="32"/>
      <c r="AU492" s="32"/>
      <c r="AV492" s="32"/>
      <c r="AW492" s="32"/>
      <c r="AX492" s="32"/>
      <c r="AY492" s="32"/>
      <c r="AZ492" s="32"/>
      <c r="BA492" s="32"/>
      <c r="BB492" s="32"/>
      <c r="BC492" s="32"/>
      <c r="BD492" s="32"/>
      <c r="BE492" s="32"/>
      <c r="BF492" s="32"/>
      <c r="BG492" s="32"/>
      <c r="BH492" s="32"/>
      <c r="BI492" s="32"/>
    </row>
    <row r="493" spans="1:61" ht="15.75">
      <c r="A493" s="98"/>
      <c r="B493" s="98"/>
      <c r="C493" s="98"/>
      <c r="D493" s="98"/>
      <c r="E493" s="98"/>
      <c r="F493" s="98"/>
      <c r="G493" s="98"/>
      <c r="H493" s="98"/>
      <c r="I493" s="98"/>
      <c r="J493" s="98"/>
      <c r="K493" s="32"/>
      <c r="L493" s="32"/>
      <c r="M493" s="32"/>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2"/>
      <c r="AK493" s="32"/>
      <c r="AL493" s="32"/>
      <c r="AM493" s="32"/>
      <c r="AN493" s="32"/>
      <c r="AO493" s="32"/>
      <c r="AP493" s="32"/>
      <c r="AQ493" s="32"/>
      <c r="AR493" s="32"/>
      <c r="AS493" s="32"/>
      <c r="AT493" s="32"/>
      <c r="AU493" s="32"/>
      <c r="AV493" s="32"/>
      <c r="AW493" s="32"/>
      <c r="AX493" s="32"/>
      <c r="AY493" s="32"/>
      <c r="AZ493" s="32"/>
      <c r="BA493" s="32"/>
      <c r="BB493" s="32"/>
      <c r="BC493" s="32"/>
      <c r="BD493" s="32"/>
      <c r="BE493" s="32"/>
      <c r="BF493" s="32"/>
      <c r="BG493" s="32"/>
      <c r="BH493" s="32"/>
      <c r="BI493" s="32"/>
    </row>
    <row r="494" spans="1:61" ht="15.75">
      <c r="A494" s="98"/>
      <c r="B494" s="98"/>
      <c r="C494" s="98"/>
      <c r="D494" s="98"/>
      <c r="E494" s="98"/>
      <c r="F494" s="98"/>
      <c r="G494" s="98"/>
      <c r="H494" s="98"/>
      <c r="I494" s="98"/>
      <c r="J494" s="98"/>
      <c r="K494" s="32"/>
      <c r="L494" s="32"/>
      <c r="M494" s="32"/>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2"/>
      <c r="AK494" s="32"/>
      <c r="AL494" s="32"/>
      <c r="AM494" s="32"/>
      <c r="AN494" s="32"/>
      <c r="AO494" s="32"/>
      <c r="AP494" s="32"/>
      <c r="AQ494" s="32"/>
      <c r="AR494" s="32"/>
      <c r="AS494" s="32"/>
      <c r="AT494" s="32"/>
      <c r="AU494" s="32"/>
      <c r="AV494" s="32"/>
      <c r="AW494" s="32"/>
      <c r="AX494" s="32"/>
      <c r="AY494" s="32"/>
      <c r="AZ494" s="32"/>
      <c r="BA494" s="32"/>
      <c r="BB494" s="32"/>
      <c r="BC494" s="32"/>
      <c r="BD494" s="32"/>
      <c r="BE494" s="32"/>
      <c r="BF494" s="32"/>
      <c r="BG494" s="32"/>
      <c r="BH494" s="32"/>
      <c r="BI494" s="32"/>
    </row>
    <row r="495" spans="1:61" ht="15.75">
      <c r="A495" s="98"/>
      <c r="B495" s="98"/>
      <c r="C495" s="98"/>
      <c r="D495" s="98"/>
      <c r="E495" s="98"/>
      <c r="F495" s="98"/>
      <c r="G495" s="98"/>
      <c r="H495" s="98"/>
      <c r="I495" s="98"/>
      <c r="J495" s="98"/>
      <c r="K495" s="32"/>
      <c r="L495" s="32"/>
      <c r="M495" s="32"/>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2"/>
      <c r="AK495" s="32"/>
      <c r="AL495" s="32"/>
      <c r="AM495" s="32"/>
      <c r="AN495" s="32"/>
      <c r="AO495" s="32"/>
      <c r="AP495" s="32"/>
      <c r="AQ495" s="32"/>
      <c r="AR495" s="32"/>
      <c r="AS495" s="32"/>
      <c r="AT495" s="32"/>
      <c r="AU495" s="32"/>
      <c r="AV495" s="32"/>
      <c r="AW495" s="32"/>
      <c r="AX495" s="32"/>
      <c r="AY495" s="32"/>
      <c r="AZ495" s="32"/>
      <c r="BA495" s="32"/>
      <c r="BB495" s="32"/>
      <c r="BC495" s="32"/>
      <c r="BD495" s="32"/>
      <c r="BE495" s="32"/>
      <c r="BF495" s="32"/>
      <c r="BG495" s="32"/>
      <c r="BH495" s="32"/>
      <c r="BI495" s="32"/>
    </row>
    <row r="496" spans="1:61" ht="15.75">
      <c r="A496" s="98"/>
      <c r="B496" s="98"/>
      <c r="C496" s="98"/>
      <c r="D496" s="98"/>
      <c r="E496" s="98"/>
      <c r="F496" s="98"/>
      <c r="G496" s="98"/>
      <c r="H496" s="98"/>
      <c r="I496" s="98"/>
      <c r="J496" s="98"/>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2"/>
      <c r="AL496" s="32"/>
      <c r="AM496" s="32"/>
      <c r="AN496" s="32"/>
      <c r="AO496" s="32"/>
      <c r="AP496" s="32"/>
      <c r="AQ496" s="32"/>
      <c r="AR496" s="32"/>
      <c r="AS496" s="32"/>
      <c r="AT496" s="32"/>
      <c r="AU496" s="32"/>
      <c r="AV496" s="32"/>
      <c r="AW496" s="32"/>
      <c r="AX496" s="32"/>
      <c r="AY496" s="32"/>
      <c r="AZ496" s="32"/>
      <c r="BA496" s="32"/>
      <c r="BB496" s="32"/>
      <c r="BC496" s="32"/>
      <c r="BD496" s="32"/>
      <c r="BE496" s="32"/>
      <c r="BF496" s="32"/>
      <c r="BG496" s="32"/>
      <c r="BH496" s="32"/>
      <c r="BI496" s="32"/>
    </row>
    <row r="497" spans="1:61" ht="15.75">
      <c r="A497" s="98"/>
      <c r="B497" s="98"/>
      <c r="C497" s="98"/>
      <c r="D497" s="98"/>
      <c r="E497" s="98"/>
      <c r="F497" s="98"/>
      <c r="G497" s="98"/>
      <c r="H497" s="98"/>
      <c r="I497" s="98"/>
      <c r="J497" s="98"/>
      <c r="K497" s="32"/>
      <c r="L497" s="32"/>
      <c r="M497" s="32"/>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32"/>
      <c r="AL497" s="32"/>
      <c r="AM497" s="32"/>
      <c r="AN497" s="32"/>
      <c r="AO497" s="32"/>
      <c r="AP497" s="32"/>
      <c r="AQ497" s="32"/>
      <c r="AR497" s="32"/>
      <c r="AS497" s="32"/>
      <c r="AT497" s="32"/>
      <c r="AU497" s="32"/>
      <c r="AV497" s="32"/>
      <c r="AW497" s="32"/>
      <c r="AX497" s="32"/>
      <c r="AY497" s="32"/>
      <c r="AZ497" s="32"/>
      <c r="BA497" s="32"/>
      <c r="BB497" s="32"/>
      <c r="BC497" s="32"/>
      <c r="BD497" s="32"/>
      <c r="BE497" s="32"/>
      <c r="BF497" s="32"/>
      <c r="BG497" s="32"/>
      <c r="BH497" s="32"/>
      <c r="BI497" s="32"/>
    </row>
    <row r="498" spans="1:61" ht="15.75">
      <c r="A498" s="98"/>
      <c r="B498" s="98"/>
      <c r="C498" s="98"/>
      <c r="D498" s="98"/>
      <c r="E498" s="98"/>
      <c r="F498" s="98"/>
      <c r="G498" s="98"/>
      <c r="H498" s="98"/>
      <c r="I498" s="98"/>
      <c r="J498" s="98"/>
      <c r="K498" s="32"/>
      <c r="L498" s="32"/>
      <c r="M498" s="32"/>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32"/>
      <c r="AL498" s="32"/>
      <c r="AM498" s="32"/>
      <c r="AN498" s="32"/>
      <c r="AO498" s="32"/>
      <c r="AP498" s="32"/>
      <c r="AQ498" s="32"/>
      <c r="AR498" s="32"/>
      <c r="AS498" s="32"/>
      <c r="AT498" s="32"/>
      <c r="AU498" s="32"/>
      <c r="AV498" s="32"/>
      <c r="AW498" s="32"/>
      <c r="AX498" s="32"/>
      <c r="AY498" s="32"/>
      <c r="AZ498" s="32"/>
      <c r="BA498" s="32"/>
      <c r="BB498" s="32"/>
      <c r="BC498" s="32"/>
      <c r="BD498" s="32"/>
      <c r="BE498" s="32"/>
      <c r="BF498" s="32"/>
      <c r="BG498" s="32"/>
      <c r="BH498" s="32"/>
      <c r="BI498" s="32"/>
    </row>
    <row r="499" spans="1:61" ht="15.75">
      <c r="A499" s="98"/>
      <c r="B499" s="98"/>
      <c r="C499" s="98"/>
      <c r="D499" s="98"/>
      <c r="E499" s="98"/>
      <c r="F499" s="98"/>
      <c r="G499" s="98"/>
      <c r="H499" s="98"/>
      <c r="I499" s="98"/>
      <c r="J499" s="98"/>
      <c r="K499" s="32"/>
      <c r="L499" s="32"/>
      <c r="M499" s="32"/>
      <c r="N499" s="32"/>
      <c r="O499" s="32"/>
      <c r="P499" s="32"/>
      <c r="Q499" s="32"/>
      <c r="R499" s="32"/>
      <c r="S499" s="32"/>
      <c r="T499" s="32"/>
      <c r="U499" s="32"/>
      <c r="V499" s="32"/>
      <c r="W499" s="32"/>
      <c r="X499" s="32"/>
      <c r="Y499" s="32"/>
      <c r="Z499" s="32"/>
      <c r="AA499" s="32"/>
      <c r="AB499" s="32"/>
      <c r="AC499" s="32"/>
      <c r="AD499" s="32"/>
      <c r="AE499" s="32"/>
      <c r="AF499" s="32"/>
      <c r="AG499" s="32"/>
      <c r="AH499" s="32"/>
      <c r="AI499" s="32"/>
      <c r="AJ499" s="32"/>
      <c r="AK499" s="32"/>
      <c r="AL499" s="32"/>
      <c r="AM499" s="32"/>
      <c r="AN499" s="32"/>
      <c r="AO499" s="32"/>
      <c r="AP499" s="32"/>
      <c r="AQ499" s="32"/>
      <c r="AR499" s="32"/>
      <c r="AS499" s="32"/>
      <c r="AT499" s="32"/>
      <c r="AU499" s="32"/>
      <c r="AV499" s="32"/>
      <c r="AW499" s="32"/>
      <c r="AX499" s="32"/>
      <c r="AY499" s="32"/>
      <c r="AZ499" s="32"/>
      <c r="BA499" s="32"/>
      <c r="BB499" s="32"/>
      <c r="BC499" s="32"/>
      <c r="BD499" s="32"/>
      <c r="BE499" s="32"/>
      <c r="BF499" s="32"/>
      <c r="BG499" s="32"/>
      <c r="BH499" s="32"/>
      <c r="BI499" s="32"/>
    </row>
    <row r="500" spans="1:61" ht="15.75">
      <c r="A500" s="98"/>
      <c r="B500" s="98"/>
      <c r="C500" s="98"/>
      <c r="D500" s="98"/>
      <c r="E500" s="98"/>
      <c r="F500" s="98"/>
      <c r="G500" s="98"/>
      <c r="H500" s="98"/>
      <c r="I500" s="98"/>
      <c r="J500" s="98"/>
      <c r="K500" s="32"/>
      <c r="L500" s="32"/>
      <c r="M500" s="32"/>
      <c r="N500" s="32"/>
      <c r="O500" s="32"/>
      <c r="P500" s="32"/>
      <c r="Q500" s="32"/>
      <c r="R500" s="32"/>
      <c r="S500" s="32"/>
      <c r="T500" s="32"/>
      <c r="U500" s="32"/>
      <c r="V500" s="32"/>
      <c r="W500" s="32"/>
      <c r="X500" s="32"/>
      <c r="Y500" s="32"/>
      <c r="Z500" s="32"/>
      <c r="AA500" s="32"/>
      <c r="AB500" s="32"/>
      <c r="AC500" s="32"/>
      <c r="AD500" s="32"/>
      <c r="AE500" s="32"/>
      <c r="AF500" s="32"/>
      <c r="AG500" s="32"/>
      <c r="AH500" s="32"/>
      <c r="AI500" s="32"/>
      <c r="AJ500" s="32"/>
      <c r="AK500" s="32"/>
      <c r="AL500" s="32"/>
      <c r="AM500" s="32"/>
      <c r="AN500" s="32"/>
      <c r="AO500" s="32"/>
      <c r="AP500" s="32"/>
      <c r="AQ500" s="32"/>
      <c r="AR500" s="32"/>
      <c r="AS500" s="32"/>
      <c r="AT500" s="32"/>
      <c r="AU500" s="32"/>
      <c r="AV500" s="32"/>
      <c r="AW500" s="32"/>
      <c r="AX500" s="32"/>
      <c r="AY500" s="32"/>
      <c r="AZ500" s="32"/>
      <c r="BA500" s="32"/>
      <c r="BB500" s="32"/>
      <c r="BC500" s="32"/>
      <c r="BD500" s="32"/>
      <c r="BE500" s="32"/>
      <c r="BF500" s="32"/>
      <c r="BG500" s="32"/>
      <c r="BH500" s="32"/>
      <c r="BI500" s="32"/>
    </row>
    <row r="501" spans="1:61" ht="15.75">
      <c r="A501" s="98"/>
      <c r="B501" s="98"/>
      <c r="C501" s="98"/>
      <c r="D501" s="98"/>
      <c r="E501" s="98"/>
      <c r="F501" s="98"/>
      <c r="G501" s="98"/>
      <c r="H501" s="98"/>
      <c r="I501" s="98"/>
      <c r="J501" s="98"/>
      <c r="K501" s="32"/>
      <c r="L501" s="32"/>
      <c r="M501" s="32"/>
      <c r="N501" s="32"/>
      <c r="O501" s="32"/>
      <c r="P501" s="32"/>
      <c r="Q501" s="32"/>
      <c r="R501" s="32"/>
      <c r="S501" s="32"/>
      <c r="T501" s="32"/>
      <c r="U501" s="32"/>
      <c r="V501" s="32"/>
      <c r="W501" s="32"/>
      <c r="X501" s="32"/>
      <c r="Y501" s="32"/>
      <c r="Z501" s="32"/>
      <c r="AA501" s="32"/>
      <c r="AB501" s="32"/>
      <c r="AC501" s="32"/>
      <c r="AD501" s="32"/>
      <c r="AE501" s="32"/>
      <c r="AF501" s="32"/>
      <c r="AG501" s="32"/>
      <c r="AH501" s="32"/>
      <c r="AI501" s="32"/>
      <c r="AJ501" s="32"/>
      <c r="AK501" s="32"/>
      <c r="AL501" s="32"/>
      <c r="AM501" s="32"/>
      <c r="AN501" s="32"/>
      <c r="AO501" s="32"/>
      <c r="AP501" s="32"/>
      <c r="AQ501" s="32"/>
      <c r="AR501" s="32"/>
      <c r="AS501" s="32"/>
      <c r="AT501" s="32"/>
      <c r="AU501" s="32"/>
      <c r="AV501" s="32"/>
      <c r="AW501" s="32"/>
      <c r="AX501" s="32"/>
      <c r="AY501" s="32"/>
      <c r="AZ501" s="32"/>
      <c r="BA501" s="32"/>
      <c r="BB501" s="32"/>
      <c r="BC501" s="32"/>
      <c r="BD501" s="32"/>
      <c r="BE501" s="32"/>
      <c r="BF501" s="32"/>
      <c r="BG501" s="32"/>
      <c r="BH501" s="32"/>
      <c r="BI501" s="32"/>
    </row>
    <row r="502" spans="1:61" ht="15.75">
      <c r="A502" s="98"/>
      <c r="B502" s="98"/>
      <c r="C502" s="98"/>
      <c r="D502" s="98"/>
      <c r="E502" s="98"/>
      <c r="F502" s="98"/>
      <c r="G502" s="98"/>
      <c r="H502" s="98"/>
      <c r="I502" s="98"/>
      <c r="J502" s="98"/>
      <c r="K502" s="32"/>
      <c r="L502" s="32"/>
      <c r="M502" s="32"/>
      <c r="N502" s="32"/>
      <c r="O502" s="32"/>
      <c r="P502" s="32"/>
      <c r="Q502" s="32"/>
      <c r="R502" s="32"/>
      <c r="S502" s="32"/>
      <c r="T502" s="32"/>
      <c r="U502" s="32"/>
      <c r="V502" s="32"/>
      <c r="W502" s="32"/>
      <c r="X502" s="32"/>
      <c r="Y502" s="32"/>
      <c r="Z502" s="32"/>
      <c r="AA502" s="32"/>
      <c r="AB502" s="32"/>
      <c r="AC502" s="32"/>
      <c r="AD502" s="32"/>
      <c r="AE502" s="32"/>
      <c r="AF502" s="32"/>
      <c r="AG502" s="32"/>
      <c r="AH502" s="32"/>
      <c r="AI502" s="32"/>
      <c r="AJ502" s="32"/>
      <c r="AK502" s="32"/>
      <c r="AL502" s="32"/>
      <c r="AM502" s="32"/>
      <c r="AN502" s="32"/>
      <c r="AO502" s="32"/>
      <c r="AP502" s="32"/>
      <c r="AQ502" s="32"/>
      <c r="AR502" s="32"/>
      <c r="AS502" s="32"/>
      <c r="AT502" s="32"/>
      <c r="AU502" s="32"/>
      <c r="AV502" s="32"/>
      <c r="AW502" s="32"/>
      <c r="AX502" s="32"/>
      <c r="AY502" s="32"/>
      <c r="AZ502" s="32"/>
      <c r="BA502" s="32"/>
      <c r="BB502" s="32"/>
      <c r="BC502" s="32"/>
      <c r="BD502" s="32"/>
      <c r="BE502" s="32"/>
      <c r="BF502" s="32"/>
      <c r="BG502" s="32"/>
      <c r="BH502" s="32"/>
      <c r="BI502" s="32"/>
    </row>
    <row r="503" spans="1:61" ht="15.75">
      <c r="A503" s="98"/>
      <c r="B503" s="98"/>
      <c r="C503" s="98"/>
      <c r="D503" s="98"/>
      <c r="E503" s="98"/>
      <c r="F503" s="98"/>
      <c r="G503" s="98"/>
      <c r="H503" s="98"/>
      <c r="I503" s="98"/>
      <c r="J503" s="98"/>
      <c r="K503" s="32"/>
      <c r="L503" s="32"/>
      <c r="M503" s="32"/>
      <c r="N503" s="32"/>
      <c r="O503" s="32"/>
      <c r="P503" s="32"/>
      <c r="Q503" s="32"/>
      <c r="R503" s="32"/>
      <c r="S503" s="32"/>
      <c r="T503" s="32"/>
      <c r="U503" s="32"/>
      <c r="V503" s="32"/>
      <c r="W503" s="32"/>
      <c r="X503" s="32"/>
      <c r="Y503" s="32"/>
      <c r="Z503" s="32"/>
      <c r="AA503" s="32"/>
      <c r="AB503" s="32"/>
      <c r="AC503" s="32"/>
      <c r="AD503" s="32"/>
      <c r="AE503" s="32"/>
      <c r="AF503" s="32"/>
      <c r="AG503" s="32"/>
      <c r="AH503" s="32"/>
      <c r="AI503" s="32"/>
      <c r="AJ503" s="32"/>
      <c r="AK503" s="32"/>
      <c r="AL503" s="32"/>
      <c r="AM503" s="32"/>
      <c r="AN503" s="32"/>
      <c r="AO503" s="32"/>
      <c r="AP503" s="32"/>
      <c r="AQ503" s="32"/>
      <c r="AR503" s="32"/>
      <c r="AS503" s="32"/>
      <c r="AT503" s="32"/>
      <c r="AU503" s="32"/>
      <c r="AV503" s="32"/>
      <c r="AW503" s="32"/>
      <c r="AX503" s="32"/>
      <c r="AY503" s="32"/>
      <c r="AZ503" s="32"/>
      <c r="BA503" s="32"/>
      <c r="BB503" s="32"/>
      <c r="BC503" s="32"/>
      <c r="BD503" s="32"/>
      <c r="BE503" s="32"/>
      <c r="BF503" s="32"/>
      <c r="BG503" s="32"/>
      <c r="BH503" s="32"/>
      <c r="BI503" s="32"/>
    </row>
    <row r="504" spans="1:61" ht="15.75">
      <c r="A504" s="98"/>
      <c r="B504" s="98"/>
      <c r="C504" s="98"/>
      <c r="D504" s="98"/>
      <c r="E504" s="98"/>
      <c r="F504" s="98"/>
      <c r="G504" s="98"/>
      <c r="H504" s="98"/>
      <c r="I504" s="98"/>
      <c r="J504" s="98"/>
      <c r="K504" s="32"/>
      <c r="L504" s="32"/>
      <c r="M504" s="32"/>
      <c r="N504" s="32"/>
      <c r="O504" s="32"/>
      <c r="P504" s="32"/>
      <c r="Q504" s="32"/>
      <c r="R504" s="32"/>
      <c r="S504" s="32"/>
      <c r="T504" s="32"/>
      <c r="U504" s="32"/>
      <c r="V504" s="32"/>
      <c r="W504" s="32"/>
      <c r="X504" s="32"/>
      <c r="Y504" s="32"/>
      <c r="Z504" s="32"/>
      <c r="AA504" s="32"/>
      <c r="AB504" s="32"/>
      <c r="AC504" s="32"/>
      <c r="AD504" s="32"/>
      <c r="AE504" s="32"/>
      <c r="AF504" s="32"/>
      <c r="AG504" s="32"/>
      <c r="AH504" s="32"/>
      <c r="AI504" s="32"/>
      <c r="AJ504" s="32"/>
      <c r="AK504" s="32"/>
      <c r="AL504" s="32"/>
      <c r="AM504" s="32"/>
      <c r="AN504" s="32"/>
      <c r="AO504" s="32"/>
      <c r="AP504" s="32"/>
      <c r="AQ504" s="32"/>
      <c r="AR504" s="32"/>
      <c r="AS504" s="32"/>
      <c r="AT504" s="32"/>
      <c r="AU504" s="32"/>
      <c r="AV504" s="32"/>
      <c r="AW504" s="32"/>
      <c r="AX504" s="32"/>
      <c r="AY504" s="32"/>
      <c r="AZ504" s="32"/>
      <c r="BA504" s="32"/>
      <c r="BB504" s="32"/>
      <c r="BC504" s="32"/>
      <c r="BD504" s="32"/>
      <c r="BE504" s="32"/>
      <c r="BF504" s="32"/>
      <c r="BG504" s="32"/>
      <c r="BH504" s="32"/>
      <c r="BI504" s="32"/>
    </row>
    <row r="505" spans="1:61" ht="15.75">
      <c r="A505" s="98"/>
      <c r="B505" s="98"/>
      <c r="C505" s="98"/>
      <c r="D505" s="98"/>
      <c r="E505" s="98"/>
      <c r="F505" s="98"/>
      <c r="G505" s="98"/>
      <c r="H505" s="98"/>
      <c r="I505" s="98"/>
      <c r="J505" s="98"/>
      <c r="K505" s="32"/>
      <c r="L505" s="32"/>
      <c r="M505" s="32"/>
      <c r="N505" s="32"/>
      <c r="O505" s="32"/>
      <c r="P505" s="32"/>
      <c r="Q505" s="32"/>
      <c r="R505" s="32"/>
      <c r="S505" s="32"/>
      <c r="T505" s="32"/>
      <c r="U505" s="32"/>
      <c r="V505" s="32"/>
      <c r="W505" s="32"/>
      <c r="X505" s="32"/>
      <c r="Y505" s="32"/>
      <c r="Z505" s="32"/>
      <c r="AA505" s="32"/>
      <c r="AB505" s="32"/>
      <c r="AC505" s="32"/>
      <c r="AD505" s="32"/>
      <c r="AE505" s="32"/>
      <c r="AF505" s="32"/>
      <c r="AG505" s="32"/>
      <c r="AH505" s="32"/>
      <c r="AI505" s="32"/>
      <c r="AJ505" s="32"/>
      <c r="AK505" s="32"/>
      <c r="AL505" s="32"/>
      <c r="AM505" s="32"/>
      <c r="AN505" s="32"/>
      <c r="AO505" s="32"/>
      <c r="AP505" s="32"/>
      <c r="AQ505" s="32"/>
      <c r="AR505" s="32"/>
      <c r="AS505" s="32"/>
      <c r="AT505" s="32"/>
      <c r="AU505" s="32"/>
      <c r="AV505" s="32"/>
      <c r="AW505" s="32"/>
      <c r="AX505" s="32"/>
      <c r="AY505" s="32"/>
      <c r="AZ505" s="32"/>
      <c r="BA505" s="32"/>
      <c r="BB505" s="32"/>
      <c r="BC505" s="32"/>
      <c r="BD505" s="32"/>
      <c r="BE505" s="32"/>
      <c r="BF505" s="32"/>
      <c r="BG505" s="32"/>
      <c r="BH505" s="32"/>
      <c r="BI505" s="32"/>
    </row>
    <row r="506" spans="1:61" ht="15.75">
      <c r="A506" s="98"/>
      <c r="B506" s="98"/>
      <c r="C506" s="98"/>
      <c r="D506" s="98"/>
      <c r="E506" s="98"/>
      <c r="F506" s="98"/>
      <c r="G506" s="98"/>
      <c r="H506" s="98"/>
      <c r="I506" s="98"/>
      <c r="J506" s="98"/>
      <c r="K506" s="32"/>
      <c r="L506" s="32"/>
      <c r="M506" s="32"/>
      <c r="N506" s="32"/>
      <c r="O506" s="32"/>
      <c r="P506" s="32"/>
      <c r="Q506" s="32"/>
      <c r="R506" s="32"/>
      <c r="S506" s="32"/>
      <c r="T506" s="32"/>
      <c r="U506" s="32"/>
      <c r="V506" s="32"/>
      <c r="W506" s="32"/>
      <c r="X506" s="32"/>
      <c r="Y506" s="32"/>
      <c r="Z506" s="32"/>
      <c r="AA506" s="32"/>
      <c r="AB506" s="32"/>
      <c r="AC506" s="32"/>
      <c r="AD506" s="32"/>
      <c r="AE506" s="32"/>
      <c r="AF506" s="32"/>
      <c r="AG506" s="32"/>
      <c r="AH506" s="32"/>
      <c r="AI506" s="32"/>
      <c r="AJ506" s="32"/>
      <c r="AK506" s="32"/>
      <c r="AL506" s="32"/>
      <c r="AM506" s="32"/>
      <c r="AN506" s="32"/>
      <c r="AO506" s="32"/>
      <c r="AP506" s="32"/>
      <c r="AQ506" s="32"/>
      <c r="AR506" s="32"/>
      <c r="AS506" s="32"/>
      <c r="AT506" s="32"/>
      <c r="AU506" s="32"/>
      <c r="AV506" s="32"/>
      <c r="AW506" s="32"/>
      <c r="AX506" s="32"/>
      <c r="AY506" s="32"/>
      <c r="AZ506" s="32"/>
      <c r="BA506" s="32"/>
      <c r="BB506" s="32"/>
      <c r="BC506" s="32"/>
      <c r="BD506" s="32"/>
      <c r="BE506" s="32"/>
      <c r="BF506" s="32"/>
      <c r="BG506" s="32"/>
      <c r="BH506" s="32"/>
      <c r="BI506" s="32"/>
    </row>
    <row r="507" spans="1:61" ht="15.75">
      <c r="A507" s="98"/>
      <c r="B507" s="98"/>
      <c r="C507" s="98"/>
      <c r="D507" s="98"/>
      <c r="E507" s="98"/>
      <c r="F507" s="98"/>
      <c r="G507" s="98"/>
      <c r="H507" s="98"/>
      <c r="I507" s="98"/>
      <c r="J507" s="98"/>
      <c r="K507" s="32"/>
      <c r="L507" s="32"/>
      <c r="M507" s="32"/>
      <c r="N507" s="32"/>
      <c r="O507" s="32"/>
      <c r="P507" s="32"/>
      <c r="Q507" s="32"/>
      <c r="R507" s="32"/>
      <c r="S507" s="32"/>
      <c r="T507" s="32"/>
      <c r="U507" s="32"/>
      <c r="V507" s="32"/>
      <c r="W507" s="32"/>
      <c r="X507" s="32"/>
      <c r="Y507" s="32"/>
      <c r="Z507" s="32"/>
      <c r="AA507" s="32"/>
      <c r="AB507" s="32"/>
      <c r="AC507" s="32"/>
      <c r="AD507" s="32"/>
      <c r="AE507" s="32"/>
      <c r="AF507" s="32"/>
      <c r="AG507" s="32"/>
      <c r="AH507" s="32"/>
      <c r="AI507" s="32"/>
      <c r="AJ507" s="32"/>
      <c r="AK507" s="32"/>
      <c r="AL507" s="32"/>
      <c r="AM507" s="32"/>
      <c r="AN507" s="32"/>
      <c r="AO507" s="32"/>
      <c r="AP507" s="32"/>
      <c r="AQ507" s="32"/>
      <c r="AR507" s="32"/>
      <c r="AS507" s="32"/>
      <c r="AT507" s="32"/>
      <c r="AU507" s="32"/>
      <c r="AV507" s="32"/>
      <c r="AW507" s="32"/>
      <c r="AX507" s="32"/>
      <c r="AY507" s="32"/>
      <c r="AZ507" s="32"/>
      <c r="BA507" s="32"/>
      <c r="BB507" s="32"/>
      <c r="BC507" s="32"/>
      <c r="BD507" s="32"/>
      <c r="BE507" s="32"/>
      <c r="BF507" s="32"/>
      <c r="BG507" s="32"/>
      <c r="BH507" s="32"/>
      <c r="BI507" s="32"/>
    </row>
    <row r="508" spans="1:61" ht="15.75">
      <c r="A508" s="98"/>
      <c r="B508" s="98"/>
      <c r="C508" s="98"/>
      <c r="D508" s="98"/>
      <c r="E508" s="98"/>
      <c r="F508" s="98"/>
      <c r="G508" s="98"/>
      <c r="H508" s="98"/>
      <c r="I508" s="98"/>
      <c r="J508" s="98"/>
      <c r="K508" s="32"/>
      <c r="L508" s="32"/>
      <c r="M508" s="32"/>
      <c r="N508" s="32"/>
      <c r="O508" s="32"/>
      <c r="P508" s="32"/>
      <c r="Q508" s="32"/>
      <c r="R508" s="32"/>
      <c r="S508" s="32"/>
      <c r="T508" s="32"/>
      <c r="U508" s="32"/>
      <c r="V508" s="32"/>
      <c r="W508" s="32"/>
      <c r="X508" s="32"/>
      <c r="Y508" s="32"/>
      <c r="Z508" s="32"/>
      <c r="AA508" s="32"/>
      <c r="AB508" s="32"/>
      <c r="AC508" s="32"/>
      <c r="AD508" s="32"/>
      <c r="AE508" s="32"/>
      <c r="AF508" s="32"/>
      <c r="AG508" s="32"/>
      <c r="AH508" s="32"/>
      <c r="AI508" s="32"/>
      <c r="AJ508" s="32"/>
      <c r="AK508" s="32"/>
      <c r="AL508" s="32"/>
      <c r="AM508" s="32"/>
      <c r="AN508" s="32"/>
      <c r="AO508" s="32"/>
      <c r="AP508" s="32"/>
      <c r="AQ508" s="32"/>
      <c r="AR508" s="32"/>
      <c r="AS508" s="32"/>
      <c r="AT508" s="32"/>
      <c r="AU508" s="32"/>
      <c r="AV508" s="32"/>
      <c r="AW508" s="32"/>
      <c r="AX508" s="32"/>
      <c r="AY508" s="32"/>
      <c r="AZ508" s="32"/>
      <c r="BA508" s="32"/>
      <c r="BB508" s="32"/>
      <c r="BC508" s="32"/>
      <c r="BD508" s="32"/>
      <c r="BE508" s="32"/>
      <c r="BF508" s="32"/>
      <c r="BG508" s="32"/>
      <c r="BH508" s="32"/>
      <c r="BI508" s="32"/>
    </row>
    <row r="509" spans="1:61" ht="15.75">
      <c r="A509" s="98"/>
      <c r="B509" s="98"/>
      <c r="C509" s="98"/>
      <c r="D509" s="98"/>
      <c r="E509" s="98"/>
      <c r="F509" s="98"/>
      <c r="G509" s="98"/>
      <c r="H509" s="98"/>
      <c r="I509" s="98"/>
      <c r="J509" s="98"/>
      <c r="K509" s="32"/>
      <c r="L509" s="32"/>
      <c r="M509" s="32"/>
      <c r="N509" s="32"/>
      <c r="O509" s="32"/>
      <c r="P509" s="32"/>
      <c r="Q509" s="32"/>
      <c r="R509" s="32"/>
      <c r="S509" s="32"/>
      <c r="T509" s="32"/>
      <c r="U509" s="32"/>
      <c r="V509" s="32"/>
      <c r="W509" s="32"/>
      <c r="X509" s="32"/>
      <c r="Y509" s="32"/>
      <c r="Z509" s="32"/>
      <c r="AA509" s="32"/>
      <c r="AB509" s="32"/>
      <c r="AC509" s="32"/>
      <c r="AD509" s="32"/>
      <c r="AE509" s="32"/>
      <c r="AF509" s="32"/>
      <c r="AG509" s="32"/>
      <c r="AH509" s="32"/>
      <c r="AI509" s="32"/>
      <c r="AJ509" s="32"/>
      <c r="AK509" s="32"/>
      <c r="AL509" s="32"/>
      <c r="AM509" s="32"/>
      <c r="AN509" s="32"/>
      <c r="AO509" s="32"/>
      <c r="AP509" s="32"/>
      <c r="AQ509" s="32"/>
      <c r="AR509" s="32"/>
      <c r="AS509" s="32"/>
      <c r="AT509" s="32"/>
      <c r="AU509" s="32"/>
      <c r="AV509" s="32"/>
      <c r="AW509" s="32"/>
      <c r="AX509" s="32"/>
      <c r="AY509" s="32"/>
      <c r="AZ509" s="32"/>
      <c r="BA509" s="32"/>
      <c r="BB509" s="32"/>
      <c r="BC509" s="32"/>
      <c r="BD509" s="32"/>
      <c r="BE509" s="32"/>
      <c r="BF509" s="32"/>
      <c r="BG509" s="32"/>
      <c r="BH509" s="32"/>
      <c r="BI509" s="32"/>
    </row>
    <row r="510" spans="1:61" ht="15.75">
      <c r="A510" s="98"/>
      <c r="B510" s="98"/>
      <c r="C510" s="98"/>
      <c r="D510" s="98"/>
      <c r="E510" s="98"/>
      <c r="F510" s="98"/>
      <c r="G510" s="98"/>
      <c r="H510" s="98"/>
      <c r="I510" s="98"/>
      <c r="J510" s="98"/>
      <c r="K510" s="32"/>
      <c r="L510" s="32"/>
      <c r="M510" s="32"/>
      <c r="N510" s="32"/>
      <c r="O510" s="32"/>
      <c r="P510" s="32"/>
      <c r="Q510" s="32"/>
      <c r="R510" s="32"/>
      <c r="S510" s="32"/>
      <c r="T510" s="32"/>
      <c r="U510" s="32"/>
      <c r="V510" s="32"/>
      <c r="W510" s="32"/>
      <c r="X510" s="32"/>
      <c r="Y510" s="32"/>
      <c r="Z510" s="32"/>
      <c r="AA510" s="32"/>
      <c r="AB510" s="32"/>
      <c r="AC510" s="32"/>
      <c r="AD510" s="32"/>
      <c r="AE510" s="32"/>
      <c r="AF510" s="32"/>
      <c r="AG510" s="32"/>
      <c r="AH510" s="32"/>
      <c r="AI510" s="32"/>
      <c r="AJ510" s="32"/>
      <c r="AK510" s="32"/>
      <c r="AL510" s="32"/>
      <c r="AM510" s="32"/>
      <c r="AN510" s="32"/>
      <c r="AO510" s="32"/>
      <c r="AP510" s="32"/>
      <c r="AQ510" s="32"/>
      <c r="AR510" s="32"/>
      <c r="AS510" s="32"/>
      <c r="AT510" s="32"/>
      <c r="AU510" s="32"/>
      <c r="AV510" s="32"/>
      <c r="AW510" s="32"/>
      <c r="AX510" s="32"/>
      <c r="AY510" s="32"/>
      <c r="AZ510" s="32"/>
      <c r="BA510" s="32"/>
      <c r="BB510" s="32"/>
      <c r="BC510" s="32"/>
      <c r="BD510" s="32"/>
      <c r="BE510" s="32"/>
      <c r="BF510" s="32"/>
      <c r="BG510" s="32"/>
      <c r="BH510" s="32"/>
      <c r="BI510" s="32"/>
    </row>
    <row r="511" spans="1:61" ht="15.75">
      <c r="A511" s="98"/>
      <c r="B511" s="98"/>
      <c r="C511" s="98"/>
      <c r="D511" s="98"/>
      <c r="E511" s="98"/>
      <c r="F511" s="98"/>
      <c r="G511" s="98"/>
      <c r="H511" s="98"/>
      <c r="I511" s="98"/>
      <c r="J511" s="98"/>
      <c r="K511" s="32"/>
      <c r="L511" s="32"/>
      <c r="M511" s="32"/>
      <c r="N511" s="32"/>
      <c r="O511" s="32"/>
      <c r="P511" s="32"/>
      <c r="Q511" s="32"/>
      <c r="R511" s="32"/>
      <c r="S511" s="32"/>
      <c r="T511" s="32"/>
      <c r="U511" s="32"/>
      <c r="V511" s="32"/>
      <c r="W511" s="32"/>
      <c r="X511" s="32"/>
      <c r="Y511" s="32"/>
      <c r="Z511" s="32"/>
      <c r="AA511" s="32"/>
      <c r="AB511" s="32"/>
      <c r="AC511" s="32"/>
      <c r="AD511" s="32"/>
      <c r="AE511" s="32"/>
      <c r="AF511" s="32"/>
      <c r="AG511" s="32"/>
      <c r="AH511" s="32"/>
      <c r="AI511" s="32"/>
      <c r="AJ511" s="32"/>
      <c r="AK511" s="32"/>
      <c r="AL511" s="32"/>
      <c r="AM511" s="32"/>
      <c r="AN511" s="32"/>
      <c r="AO511" s="32"/>
      <c r="AP511" s="32"/>
      <c r="AQ511" s="32"/>
      <c r="AR511" s="32"/>
      <c r="AS511" s="32"/>
      <c r="AT511" s="32"/>
      <c r="AU511" s="32"/>
      <c r="AV511" s="32"/>
      <c r="AW511" s="32"/>
      <c r="AX511" s="32"/>
      <c r="AY511" s="32"/>
      <c r="AZ511" s="32"/>
      <c r="BA511" s="32"/>
      <c r="BB511" s="32"/>
      <c r="BC511" s="32"/>
      <c r="BD511" s="32"/>
      <c r="BE511" s="32"/>
      <c r="BF511" s="32"/>
      <c r="BG511" s="32"/>
      <c r="BH511" s="32"/>
      <c r="BI511" s="32"/>
    </row>
    <row r="512" spans="1:61" ht="15.75">
      <c r="A512" s="98"/>
      <c r="B512" s="98"/>
      <c r="C512" s="98"/>
      <c r="D512" s="98"/>
      <c r="E512" s="98"/>
      <c r="F512" s="98"/>
      <c r="G512" s="98"/>
      <c r="H512" s="98"/>
      <c r="I512" s="98"/>
      <c r="J512" s="98"/>
      <c r="K512" s="32"/>
      <c r="L512" s="32"/>
      <c r="M512" s="32"/>
      <c r="N512" s="32"/>
      <c r="O512" s="32"/>
      <c r="P512" s="32"/>
      <c r="Q512" s="32"/>
      <c r="R512" s="32"/>
      <c r="S512" s="32"/>
      <c r="T512" s="32"/>
      <c r="U512" s="32"/>
      <c r="V512" s="32"/>
      <c r="W512" s="32"/>
      <c r="X512" s="32"/>
      <c r="Y512" s="32"/>
      <c r="Z512" s="32"/>
      <c r="AA512" s="32"/>
      <c r="AB512" s="32"/>
      <c r="AC512" s="32"/>
      <c r="AD512" s="32"/>
      <c r="AE512" s="32"/>
      <c r="AF512" s="32"/>
      <c r="AG512" s="32"/>
      <c r="AH512" s="32"/>
      <c r="AI512" s="32"/>
      <c r="AJ512" s="32"/>
      <c r="AK512" s="32"/>
      <c r="AL512" s="32"/>
      <c r="AM512" s="32"/>
      <c r="AN512" s="32"/>
      <c r="AO512" s="32"/>
      <c r="AP512" s="32"/>
      <c r="AQ512" s="32"/>
      <c r="AR512" s="32"/>
      <c r="AS512" s="32"/>
      <c r="AT512" s="32"/>
      <c r="AU512" s="32"/>
      <c r="AV512" s="32"/>
      <c r="AW512" s="32"/>
      <c r="AX512" s="32"/>
      <c r="AY512" s="32"/>
      <c r="AZ512" s="32"/>
      <c r="BA512" s="32"/>
      <c r="BB512" s="32"/>
      <c r="BC512" s="32"/>
      <c r="BD512" s="32"/>
      <c r="BE512" s="32"/>
      <c r="BF512" s="32"/>
      <c r="BG512" s="32"/>
      <c r="BH512" s="32"/>
      <c r="BI512" s="32"/>
    </row>
    <row r="513" spans="1:61" ht="15.75">
      <c r="A513" s="98"/>
      <c r="B513" s="98"/>
      <c r="C513" s="98"/>
      <c r="D513" s="98"/>
      <c r="E513" s="98"/>
      <c r="F513" s="98"/>
      <c r="G513" s="98"/>
      <c r="H513" s="98"/>
      <c r="I513" s="98"/>
      <c r="J513" s="98"/>
      <c r="K513" s="32"/>
      <c r="L513" s="32"/>
      <c r="M513" s="32"/>
      <c r="N513" s="32"/>
      <c r="O513" s="32"/>
      <c r="P513" s="32"/>
      <c r="Q513" s="32"/>
      <c r="R513" s="32"/>
      <c r="S513" s="32"/>
      <c r="T513" s="32"/>
      <c r="U513" s="32"/>
      <c r="V513" s="32"/>
      <c r="W513" s="32"/>
      <c r="X513" s="32"/>
      <c r="Y513" s="32"/>
      <c r="Z513" s="32"/>
      <c r="AA513" s="32"/>
      <c r="AB513" s="32"/>
      <c r="AC513" s="32"/>
      <c r="AD513" s="32"/>
      <c r="AE513" s="32"/>
      <c r="AF513" s="32"/>
      <c r="AG513" s="32"/>
      <c r="AH513" s="32"/>
      <c r="AI513" s="32"/>
      <c r="AJ513" s="32"/>
      <c r="AK513" s="32"/>
      <c r="AL513" s="32"/>
      <c r="AM513" s="32"/>
      <c r="AN513" s="32"/>
      <c r="AO513" s="32"/>
      <c r="AP513" s="32"/>
      <c r="AQ513" s="32"/>
      <c r="AR513" s="32"/>
      <c r="AS513" s="32"/>
      <c r="AT513" s="32"/>
      <c r="AU513" s="32"/>
      <c r="AV513" s="32"/>
      <c r="AW513" s="32"/>
      <c r="AX513" s="32"/>
      <c r="AY513" s="32"/>
      <c r="AZ513" s="32"/>
      <c r="BA513" s="32"/>
      <c r="BB513" s="32"/>
      <c r="BC513" s="32"/>
      <c r="BD513" s="32"/>
      <c r="BE513" s="32"/>
      <c r="BF513" s="32"/>
      <c r="BG513" s="32"/>
      <c r="BH513" s="32"/>
      <c r="BI513" s="32"/>
    </row>
    <row r="514" spans="1:61" ht="15.75">
      <c r="A514" s="98"/>
      <c r="B514" s="98"/>
      <c r="C514" s="98"/>
      <c r="D514" s="98"/>
      <c r="E514" s="98"/>
      <c r="F514" s="98"/>
      <c r="G514" s="98"/>
      <c r="H514" s="98"/>
      <c r="I514" s="98"/>
      <c r="J514" s="98"/>
      <c r="K514" s="32"/>
      <c r="L514" s="32"/>
      <c r="M514" s="32"/>
      <c r="N514" s="32"/>
      <c r="O514" s="32"/>
      <c r="P514" s="32"/>
      <c r="Q514" s="32"/>
      <c r="R514" s="32"/>
      <c r="S514" s="32"/>
      <c r="T514" s="32"/>
      <c r="U514" s="32"/>
      <c r="V514" s="32"/>
      <c r="W514" s="32"/>
      <c r="X514" s="32"/>
      <c r="Y514" s="32"/>
      <c r="Z514" s="32"/>
      <c r="AA514" s="32"/>
      <c r="AB514" s="32"/>
      <c r="AC514" s="32"/>
      <c r="AD514" s="32"/>
      <c r="AE514" s="32"/>
      <c r="AF514" s="32"/>
      <c r="AG514" s="32"/>
      <c r="AH514" s="32"/>
      <c r="AI514" s="32"/>
      <c r="AJ514" s="32"/>
      <c r="AK514" s="32"/>
      <c r="AL514" s="32"/>
      <c r="AM514" s="32"/>
      <c r="AN514" s="32"/>
      <c r="AO514" s="32"/>
      <c r="AP514" s="32"/>
      <c r="AQ514" s="32"/>
      <c r="AR514" s="32"/>
      <c r="AS514" s="32"/>
      <c r="AT514" s="32"/>
      <c r="AU514" s="32"/>
      <c r="AV514" s="32"/>
      <c r="AW514" s="32"/>
      <c r="AX514" s="32"/>
      <c r="AY514" s="32"/>
      <c r="AZ514" s="32"/>
      <c r="BA514" s="32"/>
      <c r="BB514" s="32"/>
      <c r="BC514" s="32"/>
      <c r="BD514" s="32"/>
      <c r="BE514" s="32"/>
      <c r="BF514" s="32"/>
      <c r="BG514" s="32"/>
      <c r="BH514" s="32"/>
      <c r="BI514" s="32"/>
    </row>
    <row r="515" spans="1:61" ht="15.75">
      <c r="A515" s="98"/>
      <c r="B515" s="98"/>
      <c r="C515" s="98"/>
      <c r="D515" s="98"/>
      <c r="E515" s="98"/>
      <c r="F515" s="98"/>
      <c r="G515" s="98"/>
      <c r="H515" s="98"/>
      <c r="I515" s="98"/>
      <c r="J515" s="98"/>
      <c r="K515" s="32"/>
      <c r="L515" s="32"/>
      <c r="M515" s="32"/>
      <c r="N515" s="32"/>
      <c r="O515" s="32"/>
      <c r="P515" s="32"/>
      <c r="Q515" s="32"/>
      <c r="R515" s="32"/>
      <c r="S515" s="32"/>
      <c r="T515" s="32"/>
      <c r="U515" s="32"/>
      <c r="V515" s="32"/>
      <c r="W515" s="32"/>
      <c r="X515" s="32"/>
      <c r="Y515" s="32"/>
      <c r="Z515" s="32"/>
      <c r="AA515" s="32"/>
      <c r="AB515" s="32"/>
      <c r="AC515" s="32"/>
      <c r="AD515" s="32"/>
      <c r="AE515" s="32"/>
      <c r="AF515" s="32"/>
      <c r="AG515" s="32"/>
      <c r="AH515" s="32"/>
      <c r="AI515" s="32"/>
      <c r="AJ515" s="32"/>
      <c r="AK515" s="32"/>
      <c r="AL515" s="32"/>
      <c r="AM515" s="32"/>
      <c r="AN515" s="32"/>
      <c r="AO515" s="32"/>
      <c r="AP515" s="32"/>
      <c r="AQ515" s="32"/>
      <c r="AR515" s="32"/>
      <c r="AS515" s="32"/>
      <c r="AT515" s="32"/>
      <c r="AU515" s="32"/>
      <c r="AV515" s="32"/>
      <c r="AW515" s="32"/>
      <c r="AX515" s="32"/>
      <c r="AY515" s="32"/>
      <c r="AZ515" s="32"/>
      <c r="BA515" s="32"/>
      <c r="BB515" s="32"/>
      <c r="BC515" s="32"/>
      <c r="BD515" s="32"/>
      <c r="BE515" s="32"/>
      <c r="BF515" s="32"/>
      <c r="BG515" s="32"/>
      <c r="BH515" s="32"/>
      <c r="BI515" s="32"/>
    </row>
    <row r="516" spans="1:61" ht="15.75">
      <c r="A516" s="98"/>
      <c r="B516" s="98"/>
      <c r="C516" s="98"/>
      <c r="D516" s="98"/>
      <c r="E516" s="98"/>
      <c r="F516" s="98"/>
      <c r="G516" s="98"/>
      <c r="H516" s="98"/>
      <c r="I516" s="98"/>
      <c r="J516" s="98"/>
      <c r="K516" s="32"/>
      <c r="L516" s="32"/>
      <c r="M516" s="32"/>
      <c r="N516" s="32"/>
      <c r="O516" s="32"/>
      <c r="P516" s="32"/>
      <c r="Q516" s="32"/>
      <c r="R516" s="32"/>
      <c r="S516" s="32"/>
      <c r="T516" s="32"/>
      <c r="U516" s="32"/>
      <c r="V516" s="32"/>
      <c r="W516" s="32"/>
      <c r="X516" s="32"/>
      <c r="Y516" s="32"/>
      <c r="Z516" s="32"/>
      <c r="AA516" s="32"/>
      <c r="AB516" s="32"/>
      <c r="AC516" s="32"/>
      <c r="AD516" s="32"/>
      <c r="AE516" s="32"/>
      <c r="AF516" s="32"/>
      <c r="AG516" s="32"/>
      <c r="AH516" s="32"/>
      <c r="AI516" s="32"/>
      <c r="AJ516" s="32"/>
      <c r="AK516" s="32"/>
      <c r="AL516" s="32"/>
      <c r="AM516" s="32"/>
      <c r="AN516" s="32"/>
      <c r="AO516" s="32"/>
      <c r="AP516" s="32"/>
      <c r="AQ516" s="32"/>
      <c r="AR516" s="32"/>
      <c r="AS516" s="32"/>
      <c r="AT516" s="32"/>
      <c r="AU516" s="32"/>
      <c r="AV516" s="32"/>
      <c r="AW516" s="32"/>
      <c r="AX516" s="32"/>
      <c r="AY516" s="32"/>
      <c r="AZ516" s="32"/>
      <c r="BA516" s="32"/>
      <c r="BB516" s="32"/>
      <c r="BC516" s="32"/>
      <c r="BD516" s="32"/>
      <c r="BE516" s="32"/>
      <c r="BF516" s="32"/>
      <c r="BG516" s="32"/>
      <c r="BH516" s="32"/>
      <c r="BI516" s="32"/>
    </row>
    <row r="517" spans="1:61" ht="15.75">
      <c r="A517" s="98"/>
      <c r="B517" s="98"/>
      <c r="C517" s="98"/>
      <c r="D517" s="98"/>
      <c r="E517" s="98"/>
      <c r="F517" s="98"/>
      <c r="G517" s="98"/>
      <c r="H517" s="98"/>
      <c r="I517" s="98"/>
      <c r="J517" s="98"/>
      <c r="K517" s="32"/>
      <c r="L517" s="32"/>
      <c r="M517" s="32"/>
      <c r="N517" s="32"/>
      <c r="O517" s="32"/>
      <c r="P517" s="32"/>
      <c r="Q517" s="32"/>
      <c r="R517" s="32"/>
      <c r="S517" s="32"/>
      <c r="T517" s="32"/>
      <c r="U517" s="32"/>
      <c r="V517" s="32"/>
      <c r="W517" s="32"/>
      <c r="X517" s="32"/>
      <c r="Y517" s="32"/>
      <c r="Z517" s="32"/>
      <c r="AA517" s="32"/>
      <c r="AB517" s="32"/>
      <c r="AC517" s="32"/>
      <c r="AD517" s="32"/>
      <c r="AE517" s="32"/>
      <c r="AF517" s="32"/>
      <c r="AG517" s="32"/>
      <c r="AH517" s="32"/>
      <c r="AI517" s="32"/>
      <c r="AJ517" s="32"/>
      <c r="AK517" s="32"/>
      <c r="AL517" s="32"/>
      <c r="AM517" s="32"/>
      <c r="AN517" s="32"/>
      <c r="AO517" s="32"/>
      <c r="AP517" s="32"/>
      <c r="AQ517" s="32"/>
      <c r="AR517" s="32"/>
      <c r="AS517" s="32"/>
      <c r="AT517" s="32"/>
      <c r="AU517" s="32"/>
      <c r="AV517" s="32"/>
      <c r="AW517" s="32"/>
      <c r="AX517" s="32"/>
      <c r="AY517" s="32"/>
      <c r="AZ517" s="32"/>
      <c r="BA517" s="32"/>
      <c r="BB517" s="32"/>
      <c r="BC517" s="32"/>
      <c r="BD517" s="32"/>
      <c r="BE517" s="32"/>
      <c r="BF517" s="32"/>
      <c r="BG517" s="32"/>
      <c r="BH517" s="32"/>
      <c r="BI517" s="32"/>
    </row>
    <row r="518" spans="1:61" ht="15.75">
      <c r="A518" s="98"/>
      <c r="B518" s="98"/>
      <c r="C518" s="98"/>
      <c r="D518" s="98"/>
      <c r="E518" s="98"/>
      <c r="F518" s="98"/>
      <c r="G518" s="98"/>
      <c r="H518" s="98"/>
      <c r="I518" s="98"/>
      <c r="J518" s="98"/>
      <c r="K518" s="32"/>
      <c r="L518" s="32"/>
      <c r="M518" s="32"/>
      <c r="N518" s="32"/>
      <c r="O518" s="32"/>
      <c r="P518" s="32"/>
      <c r="Q518" s="32"/>
      <c r="R518" s="32"/>
      <c r="S518" s="32"/>
      <c r="T518" s="32"/>
      <c r="U518" s="32"/>
      <c r="V518" s="32"/>
      <c r="W518" s="32"/>
      <c r="X518" s="32"/>
      <c r="Y518" s="32"/>
      <c r="Z518" s="32"/>
      <c r="AA518" s="32"/>
      <c r="AB518" s="32"/>
      <c r="AC518" s="32"/>
      <c r="AD518" s="32"/>
      <c r="AE518" s="32"/>
      <c r="AF518" s="32"/>
      <c r="AG518" s="32"/>
      <c r="AH518" s="32"/>
      <c r="AI518" s="32"/>
      <c r="AJ518" s="32"/>
      <c r="AK518" s="32"/>
      <c r="AL518" s="32"/>
      <c r="AM518" s="32"/>
      <c r="AN518" s="32"/>
      <c r="AO518" s="32"/>
      <c r="AP518" s="32"/>
      <c r="AQ518" s="32"/>
      <c r="AR518" s="32"/>
      <c r="AS518" s="32"/>
      <c r="AT518" s="32"/>
      <c r="AU518" s="32"/>
      <c r="AV518" s="32"/>
      <c r="AW518" s="32"/>
      <c r="AX518" s="32"/>
      <c r="AY518" s="32"/>
      <c r="AZ518" s="32"/>
      <c r="BA518" s="32"/>
      <c r="BB518" s="32"/>
      <c r="BC518" s="32"/>
      <c r="BD518" s="32"/>
      <c r="BE518" s="32"/>
      <c r="BF518" s="32"/>
      <c r="BG518" s="32"/>
      <c r="BH518" s="32"/>
      <c r="BI518" s="32"/>
    </row>
    <row r="519" spans="1:61" ht="15.75">
      <c r="A519" s="98"/>
      <c r="B519" s="98"/>
      <c r="C519" s="98"/>
      <c r="D519" s="98"/>
      <c r="E519" s="98"/>
      <c r="F519" s="98"/>
      <c r="G519" s="98"/>
      <c r="H519" s="98"/>
      <c r="I519" s="98"/>
      <c r="J519" s="98"/>
      <c r="K519" s="32"/>
      <c r="L519" s="32"/>
      <c r="M519" s="32"/>
      <c r="N519" s="32"/>
      <c r="O519" s="32"/>
      <c r="P519" s="32"/>
      <c r="Q519" s="32"/>
      <c r="R519" s="32"/>
      <c r="S519" s="32"/>
      <c r="T519" s="32"/>
      <c r="U519" s="32"/>
      <c r="V519" s="32"/>
      <c r="W519" s="32"/>
      <c r="X519" s="32"/>
      <c r="Y519" s="32"/>
      <c r="Z519" s="32"/>
      <c r="AA519" s="32"/>
      <c r="AB519" s="32"/>
      <c r="AC519" s="32"/>
      <c r="AD519" s="32"/>
      <c r="AE519" s="32"/>
      <c r="AF519" s="32"/>
      <c r="AG519" s="32"/>
      <c r="AH519" s="32"/>
      <c r="AI519" s="32"/>
      <c r="AJ519" s="32"/>
      <c r="AK519" s="32"/>
      <c r="AL519" s="32"/>
      <c r="AM519" s="32"/>
      <c r="AN519" s="32"/>
      <c r="AO519" s="32"/>
      <c r="AP519" s="32"/>
      <c r="AQ519" s="32"/>
      <c r="AR519" s="32"/>
      <c r="AS519" s="32"/>
      <c r="AT519" s="32"/>
      <c r="AU519" s="32"/>
      <c r="AV519" s="32"/>
      <c r="AW519" s="32"/>
      <c r="AX519" s="32"/>
      <c r="AY519" s="32"/>
      <c r="AZ519" s="32"/>
      <c r="BA519" s="32"/>
      <c r="BB519" s="32"/>
      <c r="BC519" s="32"/>
      <c r="BD519" s="32"/>
      <c r="BE519" s="32"/>
      <c r="BF519" s="32"/>
      <c r="BG519" s="32"/>
      <c r="BH519" s="32"/>
      <c r="BI519" s="32"/>
    </row>
    <row r="520" spans="1:61" ht="15.75">
      <c r="A520" s="98"/>
      <c r="B520" s="98"/>
      <c r="C520" s="98"/>
      <c r="D520" s="98"/>
      <c r="E520" s="98"/>
      <c r="F520" s="98"/>
      <c r="G520" s="98"/>
      <c r="H520" s="98"/>
      <c r="I520" s="98"/>
      <c r="J520" s="98"/>
      <c r="K520" s="32"/>
      <c r="L520" s="32"/>
      <c r="M520" s="32"/>
      <c r="N520" s="32"/>
      <c r="O520" s="32"/>
      <c r="P520" s="32"/>
      <c r="Q520" s="32"/>
      <c r="R520" s="32"/>
      <c r="S520" s="32"/>
      <c r="T520" s="32"/>
      <c r="U520" s="32"/>
      <c r="V520" s="32"/>
      <c r="W520" s="32"/>
      <c r="X520" s="32"/>
      <c r="Y520" s="32"/>
      <c r="Z520" s="32"/>
      <c r="AA520" s="32"/>
      <c r="AB520" s="32"/>
      <c r="AC520" s="32"/>
      <c r="AD520" s="32"/>
      <c r="AE520" s="32"/>
      <c r="AF520" s="32"/>
      <c r="AG520" s="32"/>
      <c r="AH520" s="32"/>
      <c r="AI520" s="32"/>
      <c r="AJ520" s="32"/>
      <c r="AK520" s="32"/>
      <c r="AL520" s="32"/>
      <c r="AM520" s="32"/>
      <c r="AN520" s="32"/>
      <c r="AO520" s="32"/>
      <c r="AP520" s="32"/>
      <c r="AQ520" s="32"/>
      <c r="AR520" s="32"/>
      <c r="AS520" s="32"/>
      <c r="AT520" s="32"/>
      <c r="AU520" s="32"/>
      <c r="AV520" s="32"/>
      <c r="AW520" s="32"/>
      <c r="AX520" s="32"/>
      <c r="AY520" s="32"/>
      <c r="AZ520" s="32"/>
      <c r="BA520" s="32"/>
      <c r="BB520" s="32"/>
      <c r="BC520" s="32"/>
      <c r="BD520" s="32"/>
      <c r="BE520" s="32"/>
      <c r="BF520" s="32"/>
      <c r="BG520" s="32"/>
      <c r="BH520" s="32"/>
      <c r="BI520" s="32"/>
    </row>
    <row r="521" spans="1:61" ht="15.75">
      <c r="A521" s="98"/>
      <c r="B521" s="98"/>
      <c r="C521" s="98"/>
      <c r="D521" s="98"/>
      <c r="E521" s="98"/>
      <c r="F521" s="98"/>
      <c r="G521" s="98"/>
      <c r="H521" s="98"/>
      <c r="I521" s="98"/>
      <c r="J521" s="98"/>
      <c r="K521" s="32"/>
      <c r="L521" s="32"/>
      <c r="M521" s="32"/>
      <c r="N521" s="32"/>
      <c r="O521" s="32"/>
      <c r="P521" s="32"/>
      <c r="Q521" s="32"/>
      <c r="R521" s="32"/>
      <c r="S521" s="32"/>
      <c r="T521" s="32"/>
      <c r="U521" s="32"/>
      <c r="V521" s="32"/>
      <c r="W521" s="32"/>
      <c r="X521" s="32"/>
      <c r="Y521" s="32"/>
      <c r="Z521" s="32"/>
      <c r="AA521" s="32"/>
      <c r="AB521" s="32"/>
      <c r="AC521" s="32"/>
      <c r="AD521" s="32"/>
      <c r="AE521" s="32"/>
      <c r="AF521" s="32"/>
      <c r="AG521" s="32"/>
      <c r="AH521" s="32"/>
      <c r="AI521" s="32"/>
      <c r="AJ521" s="32"/>
      <c r="AK521" s="32"/>
      <c r="AL521" s="32"/>
      <c r="AM521" s="32"/>
      <c r="AN521" s="32"/>
      <c r="AO521" s="32"/>
      <c r="AP521" s="32"/>
      <c r="AQ521" s="32"/>
      <c r="AR521" s="32"/>
      <c r="AS521" s="32"/>
      <c r="AT521" s="32"/>
      <c r="AU521" s="32"/>
      <c r="AV521" s="32"/>
      <c r="AW521" s="32"/>
      <c r="AX521" s="32"/>
      <c r="AY521" s="32"/>
      <c r="AZ521" s="32"/>
      <c r="BA521" s="32"/>
      <c r="BB521" s="32"/>
      <c r="BC521" s="32"/>
      <c r="BD521" s="32"/>
      <c r="BE521" s="32"/>
      <c r="BF521" s="32"/>
      <c r="BG521" s="32"/>
      <c r="BH521" s="32"/>
      <c r="BI521" s="32"/>
    </row>
    <row r="522" spans="1:61" ht="15.75">
      <c r="A522" s="98"/>
      <c r="B522" s="98"/>
      <c r="C522" s="98"/>
      <c r="D522" s="98"/>
      <c r="E522" s="98"/>
      <c r="F522" s="98"/>
      <c r="G522" s="98"/>
      <c r="H522" s="98"/>
      <c r="I522" s="98"/>
      <c r="J522" s="98"/>
      <c r="K522" s="32"/>
      <c r="L522" s="32"/>
      <c r="M522" s="32"/>
      <c r="N522" s="32"/>
      <c r="O522" s="32"/>
      <c r="P522" s="32"/>
      <c r="Q522" s="32"/>
      <c r="R522" s="32"/>
      <c r="S522" s="32"/>
      <c r="T522" s="32"/>
      <c r="U522" s="32"/>
      <c r="V522" s="32"/>
      <c r="W522" s="32"/>
      <c r="X522" s="32"/>
      <c r="Y522" s="32"/>
      <c r="Z522" s="32"/>
      <c r="AA522" s="32"/>
      <c r="AB522" s="32"/>
      <c r="AC522" s="32"/>
      <c r="AD522" s="32"/>
      <c r="AE522" s="32"/>
      <c r="AF522" s="32"/>
      <c r="AG522" s="32"/>
      <c r="AH522" s="32"/>
      <c r="AI522" s="32"/>
      <c r="AJ522" s="32"/>
      <c r="AK522" s="32"/>
      <c r="AL522" s="32"/>
      <c r="AM522" s="32"/>
      <c r="AN522" s="32"/>
      <c r="AO522" s="32"/>
      <c r="AP522" s="32"/>
      <c r="AQ522" s="32"/>
      <c r="AR522" s="32"/>
      <c r="AS522" s="32"/>
      <c r="AT522" s="32"/>
      <c r="AU522" s="32"/>
      <c r="AV522" s="32"/>
      <c r="AW522" s="32"/>
      <c r="AX522" s="32"/>
      <c r="AY522" s="32"/>
      <c r="AZ522" s="32"/>
      <c r="BA522" s="32"/>
      <c r="BB522" s="32"/>
      <c r="BC522" s="32"/>
      <c r="BD522" s="32"/>
      <c r="BE522" s="32"/>
      <c r="BF522" s="32"/>
      <c r="BG522" s="32"/>
      <c r="BH522" s="32"/>
      <c r="BI522" s="32"/>
    </row>
    <row r="523" spans="1:61" ht="15.75">
      <c r="A523" s="98"/>
      <c r="B523" s="98"/>
      <c r="C523" s="98"/>
      <c r="D523" s="98"/>
      <c r="E523" s="98"/>
      <c r="F523" s="98"/>
      <c r="G523" s="98"/>
      <c r="H523" s="98"/>
      <c r="I523" s="98"/>
      <c r="J523" s="98"/>
      <c r="K523" s="32"/>
      <c r="L523" s="32"/>
      <c r="M523" s="32"/>
      <c r="N523" s="32"/>
      <c r="O523" s="32"/>
      <c r="P523" s="32"/>
      <c r="Q523" s="32"/>
      <c r="R523" s="32"/>
      <c r="S523" s="32"/>
      <c r="T523" s="32"/>
      <c r="U523" s="32"/>
      <c r="V523" s="32"/>
      <c r="W523" s="32"/>
      <c r="X523" s="32"/>
      <c r="Y523" s="32"/>
      <c r="Z523" s="32"/>
      <c r="AA523" s="32"/>
      <c r="AB523" s="32"/>
      <c r="AC523" s="32"/>
      <c r="AD523" s="32"/>
      <c r="AE523" s="32"/>
      <c r="AF523" s="32"/>
      <c r="AG523" s="32"/>
      <c r="AH523" s="32"/>
      <c r="AI523" s="32"/>
      <c r="AJ523" s="32"/>
      <c r="AK523" s="32"/>
      <c r="AL523" s="32"/>
      <c r="AM523" s="32"/>
      <c r="AN523" s="32"/>
      <c r="AO523" s="32"/>
      <c r="AP523" s="32"/>
      <c r="AQ523" s="32"/>
      <c r="AR523" s="32"/>
      <c r="AS523" s="32"/>
      <c r="AT523" s="32"/>
      <c r="AU523" s="32"/>
      <c r="AV523" s="32"/>
      <c r="AW523" s="32"/>
      <c r="AX523" s="32"/>
      <c r="AY523" s="32"/>
      <c r="AZ523" s="32"/>
      <c r="BA523" s="32"/>
      <c r="BB523" s="32"/>
      <c r="BC523" s="32"/>
      <c r="BD523" s="32"/>
      <c r="BE523" s="32"/>
      <c r="BF523" s="32"/>
      <c r="BG523" s="32"/>
      <c r="BH523" s="32"/>
      <c r="BI523" s="32"/>
    </row>
    <row r="524" spans="1:61" ht="15.75">
      <c r="A524" s="98"/>
      <c r="B524" s="98"/>
      <c r="C524" s="98"/>
      <c r="D524" s="98"/>
      <c r="E524" s="98"/>
      <c r="F524" s="98"/>
      <c r="G524" s="98"/>
      <c r="H524" s="98"/>
      <c r="I524" s="98"/>
      <c r="J524" s="98"/>
      <c r="K524" s="32"/>
      <c r="L524" s="32"/>
      <c r="M524" s="32"/>
      <c r="N524" s="32"/>
      <c r="O524" s="32"/>
      <c r="P524" s="32"/>
      <c r="Q524" s="32"/>
      <c r="R524" s="32"/>
      <c r="S524" s="32"/>
      <c r="T524" s="32"/>
      <c r="U524" s="32"/>
      <c r="V524" s="32"/>
      <c r="W524" s="32"/>
      <c r="X524" s="32"/>
      <c r="Y524" s="32"/>
      <c r="Z524" s="32"/>
      <c r="AA524" s="32"/>
      <c r="AB524" s="32"/>
      <c r="AC524" s="32"/>
      <c r="AD524" s="32"/>
      <c r="AE524" s="32"/>
      <c r="AF524" s="32"/>
      <c r="AG524" s="32"/>
      <c r="AH524" s="32"/>
      <c r="AI524" s="32"/>
      <c r="AJ524" s="32"/>
      <c r="AK524" s="32"/>
      <c r="AL524" s="32"/>
      <c r="AM524" s="32"/>
      <c r="AN524" s="32"/>
      <c r="AO524" s="32"/>
      <c r="AP524" s="32"/>
      <c r="AQ524" s="32"/>
      <c r="AR524" s="32"/>
      <c r="AS524" s="32"/>
      <c r="AT524" s="32"/>
      <c r="AU524" s="32"/>
      <c r="AV524" s="32"/>
      <c r="AW524" s="32"/>
      <c r="AX524" s="32"/>
      <c r="AY524" s="32"/>
      <c r="AZ524" s="32"/>
      <c r="BA524" s="32"/>
      <c r="BB524" s="32"/>
      <c r="BC524" s="32"/>
      <c r="BD524" s="32"/>
      <c r="BE524" s="32"/>
      <c r="BF524" s="32"/>
      <c r="BG524" s="32"/>
      <c r="BH524" s="32"/>
      <c r="BI524" s="32"/>
    </row>
    <row r="525" spans="1:61" ht="15.75">
      <c r="A525" s="98"/>
      <c r="B525" s="98"/>
      <c r="C525" s="98"/>
      <c r="D525" s="98"/>
      <c r="E525" s="98"/>
      <c r="F525" s="98"/>
      <c r="G525" s="98"/>
      <c r="H525" s="98"/>
      <c r="I525" s="98"/>
      <c r="J525" s="98"/>
      <c r="K525" s="32"/>
      <c r="L525" s="32"/>
      <c r="M525" s="32"/>
      <c r="N525" s="32"/>
      <c r="O525" s="32"/>
      <c r="P525" s="32"/>
      <c r="Q525" s="32"/>
      <c r="R525" s="32"/>
      <c r="S525" s="32"/>
      <c r="T525" s="32"/>
      <c r="U525" s="32"/>
      <c r="V525" s="32"/>
      <c r="W525" s="32"/>
      <c r="X525" s="32"/>
      <c r="Y525" s="32"/>
      <c r="Z525" s="32"/>
      <c r="AA525" s="32"/>
      <c r="AB525" s="32"/>
      <c r="AC525" s="32"/>
      <c r="AD525" s="32"/>
      <c r="AE525" s="32"/>
      <c r="AF525" s="32"/>
      <c r="AG525" s="32"/>
      <c r="AH525" s="32"/>
      <c r="AI525" s="32"/>
      <c r="AJ525" s="32"/>
      <c r="AK525" s="32"/>
      <c r="AL525" s="32"/>
      <c r="AM525" s="32"/>
      <c r="AN525" s="32"/>
      <c r="AO525" s="32"/>
      <c r="AP525" s="32"/>
      <c r="AQ525" s="32"/>
      <c r="AR525" s="32"/>
      <c r="AS525" s="32"/>
      <c r="AT525" s="32"/>
      <c r="AU525" s="32"/>
      <c r="AV525" s="32"/>
      <c r="AW525" s="32"/>
      <c r="AX525" s="32"/>
      <c r="AY525" s="32"/>
      <c r="AZ525" s="32"/>
      <c r="BA525" s="32"/>
      <c r="BB525" s="32"/>
      <c r="BC525" s="32"/>
      <c r="BD525" s="32"/>
      <c r="BE525" s="32"/>
      <c r="BF525" s="32"/>
      <c r="BG525" s="32"/>
      <c r="BH525" s="32"/>
      <c r="BI525" s="32"/>
    </row>
    <row r="526" spans="1:61" ht="15.75">
      <c r="A526" s="98"/>
      <c r="B526" s="98"/>
      <c r="C526" s="98"/>
      <c r="D526" s="98"/>
      <c r="E526" s="98"/>
      <c r="F526" s="98"/>
      <c r="G526" s="98"/>
      <c r="H526" s="98"/>
      <c r="I526" s="98"/>
      <c r="J526" s="98"/>
      <c r="K526" s="32"/>
      <c r="L526" s="32"/>
      <c r="M526" s="32"/>
      <c r="N526" s="32"/>
      <c r="O526" s="32"/>
      <c r="P526" s="32"/>
      <c r="Q526" s="32"/>
      <c r="R526" s="32"/>
      <c r="S526" s="32"/>
      <c r="T526" s="32"/>
      <c r="U526" s="32"/>
      <c r="V526" s="32"/>
      <c r="W526" s="32"/>
      <c r="X526" s="32"/>
      <c r="Y526" s="32"/>
      <c r="Z526" s="32"/>
      <c r="AA526" s="32"/>
      <c r="AB526" s="32"/>
      <c r="AC526" s="32"/>
      <c r="AD526" s="32"/>
      <c r="AE526" s="32"/>
      <c r="AF526" s="32"/>
      <c r="AG526" s="32"/>
      <c r="AH526" s="32"/>
      <c r="AI526" s="32"/>
      <c r="AJ526" s="32"/>
      <c r="AK526" s="32"/>
      <c r="AL526" s="32"/>
      <c r="AM526" s="32"/>
      <c r="AN526" s="32"/>
      <c r="AO526" s="32"/>
      <c r="AP526" s="32"/>
      <c r="AQ526" s="32"/>
      <c r="AR526" s="32"/>
      <c r="AS526" s="32"/>
      <c r="AT526" s="32"/>
      <c r="AU526" s="32"/>
      <c r="AV526" s="32"/>
      <c r="AW526" s="32"/>
      <c r="AX526" s="32"/>
      <c r="AY526" s="32"/>
      <c r="AZ526" s="32"/>
      <c r="BA526" s="32"/>
      <c r="BB526" s="32"/>
      <c r="BC526" s="32"/>
      <c r="BD526" s="32"/>
      <c r="BE526" s="32"/>
      <c r="BF526" s="32"/>
      <c r="BG526" s="32"/>
      <c r="BH526" s="32"/>
      <c r="BI526" s="32"/>
    </row>
    <row r="527" spans="1:61" ht="15.75">
      <c r="A527" s="98"/>
      <c r="B527" s="98"/>
      <c r="C527" s="98"/>
      <c r="D527" s="98"/>
      <c r="E527" s="98"/>
      <c r="F527" s="98"/>
      <c r="G527" s="98"/>
      <c r="H527" s="98"/>
      <c r="I527" s="98"/>
      <c r="J527" s="98"/>
      <c r="K527" s="32"/>
      <c r="L527" s="32"/>
      <c r="M527" s="32"/>
      <c r="N527" s="32"/>
      <c r="O527" s="32"/>
      <c r="P527" s="32"/>
      <c r="Q527" s="32"/>
      <c r="R527" s="32"/>
      <c r="S527" s="32"/>
      <c r="T527" s="32"/>
      <c r="U527" s="32"/>
      <c r="V527" s="32"/>
      <c r="W527" s="32"/>
      <c r="X527" s="32"/>
      <c r="Y527" s="32"/>
      <c r="Z527" s="32"/>
      <c r="AA527" s="32"/>
      <c r="AB527" s="32"/>
      <c r="AC527" s="32"/>
      <c r="AD527" s="32"/>
      <c r="AE527" s="32"/>
      <c r="AF527" s="32"/>
      <c r="AG527" s="32"/>
      <c r="AH527" s="32"/>
      <c r="AI527" s="32"/>
      <c r="AJ527" s="32"/>
      <c r="AK527" s="32"/>
      <c r="AL527" s="32"/>
      <c r="AM527" s="32"/>
      <c r="AN527" s="32"/>
      <c r="AO527" s="32"/>
      <c r="AP527" s="32"/>
      <c r="AQ527" s="32"/>
      <c r="AR527" s="32"/>
      <c r="AS527" s="32"/>
      <c r="AT527" s="32"/>
      <c r="AU527" s="32"/>
      <c r="AV527" s="32"/>
      <c r="AW527" s="32"/>
      <c r="AX527" s="32"/>
      <c r="AY527" s="32"/>
      <c r="AZ527" s="32"/>
      <c r="BA527" s="32"/>
      <c r="BB527" s="32"/>
      <c r="BC527" s="32"/>
      <c r="BD527" s="32"/>
      <c r="BE527" s="32"/>
      <c r="BF527" s="32"/>
      <c r="BG527" s="32"/>
      <c r="BH527" s="32"/>
      <c r="BI527" s="32"/>
    </row>
    <row r="528" spans="1:61" ht="15.75">
      <c r="A528" s="98"/>
      <c r="B528" s="98"/>
      <c r="C528" s="98"/>
      <c r="D528" s="98"/>
      <c r="E528" s="98"/>
      <c r="F528" s="98"/>
      <c r="G528" s="98"/>
      <c r="H528" s="98"/>
      <c r="I528" s="98"/>
      <c r="J528" s="98"/>
      <c r="K528" s="32"/>
      <c r="L528" s="32"/>
      <c r="M528" s="32"/>
      <c r="N528" s="32"/>
      <c r="O528" s="32"/>
      <c r="P528" s="32"/>
      <c r="Q528" s="32"/>
      <c r="R528" s="32"/>
      <c r="S528" s="32"/>
      <c r="T528" s="32"/>
      <c r="U528" s="32"/>
      <c r="V528" s="32"/>
      <c r="W528" s="32"/>
      <c r="X528" s="32"/>
      <c r="Y528" s="32"/>
      <c r="Z528" s="32"/>
      <c r="AA528" s="32"/>
      <c r="AB528" s="32"/>
      <c r="AC528" s="32"/>
      <c r="AD528" s="32"/>
      <c r="AE528" s="32"/>
      <c r="AF528" s="32"/>
      <c r="AG528" s="32"/>
      <c r="AH528" s="32"/>
      <c r="AI528" s="32"/>
      <c r="AJ528" s="32"/>
      <c r="AK528" s="32"/>
      <c r="AL528" s="32"/>
      <c r="AM528" s="32"/>
      <c r="AN528" s="32"/>
      <c r="AO528" s="32"/>
      <c r="AP528" s="32"/>
      <c r="AQ528" s="32"/>
      <c r="AR528" s="32"/>
      <c r="AS528" s="32"/>
      <c r="AT528" s="32"/>
      <c r="AU528" s="32"/>
      <c r="AV528" s="32"/>
      <c r="AW528" s="32"/>
      <c r="AX528" s="32"/>
      <c r="AY528" s="32"/>
      <c r="AZ528" s="32"/>
      <c r="BA528" s="32"/>
      <c r="BB528" s="32"/>
      <c r="BC528" s="32"/>
      <c r="BD528" s="32"/>
      <c r="BE528" s="32"/>
      <c r="BF528" s="32"/>
      <c r="BG528" s="32"/>
      <c r="BH528" s="32"/>
      <c r="BI528" s="32"/>
    </row>
    <row r="529" spans="1:61" ht="15.75">
      <c r="A529" s="98"/>
      <c r="B529" s="98"/>
      <c r="C529" s="98"/>
      <c r="D529" s="98"/>
      <c r="E529" s="98"/>
      <c r="F529" s="98"/>
      <c r="G529" s="98"/>
      <c r="H529" s="98"/>
      <c r="I529" s="98"/>
      <c r="J529" s="98"/>
      <c r="K529" s="32"/>
      <c r="L529" s="32"/>
      <c r="M529" s="32"/>
      <c r="N529" s="32"/>
      <c r="O529" s="32"/>
      <c r="P529" s="32"/>
      <c r="Q529" s="32"/>
      <c r="R529" s="32"/>
      <c r="S529" s="32"/>
      <c r="T529" s="32"/>
      <c r="U529" s="32"/>
      <c r="V529" s="32"/>
      <c r="W529" s="32"/>
      <c r="X529" s="32"/>
      <c r="Y529" s="32"/>
      <c r="Z529" s="32"/>
      <c r="AA529" s="32"/>
      <c r="AB529" s="32"/>
      <c r="AC529" s="32"/>
      <c r="AD529" s="32"/>
      <c r="AE529" s="32"/>
      <c r="AF529" s="32"/>
      <c r="AG529" s="32"/>
      <c r="AH529" s="32"/>
      <c r="AI529" s="32"/>
      <c r="AJ529" s="32"/>
      <c r="AK529" s="32"/>
      <c r="AL529" s="32"/>
      <c r="AM529" s="32"/>
      <c r="AN529" s="32"/>
      <c r="AO529" s="32"/>
      <c r="AP529" s="32"/>
      <c r="AQ529" s="32"/>
      <c r="AR529" s="32"/>
      <c r="AS529" s="32"/>
      <c r="AT529" s="32"/>
      <c r="AU529" s="32"/>
      <c r="AV529" s="32"/>
      <c r="AW529" s="32"/>
      <c r="AX529" s="32"/>
      <c r="AY529" s="32"/>
      <c r="AZ529" s="32"/>
      <c r="BA529" s="32"/>
      <c r="BB529" s="32"/>
      <c r="BC529" s="32"/>
      <c r="BD529" s="32"/>
      <c r="BE529" s="32"/>
      <c r="BF529" s="32"/>
      <c r="BG529" s="32"/>
      <c r="BH529" s="32"/>
      <c r="BI529" s="32"/>
    </row>
    <row r="530" spans="1:61" ht="15.75">
      <c r="A530" s="98"/>
      <c r="B530" s="98"/>
      <c r="C530" s="98"/>
      <c r="D530" s="98"/>
      <c r="E530" s="98"/>
      <c r="F530" s="98"/>
      <c r="G530" s="98"/>
      <c r="H530" s="98"/>
      <c r="I530" s="98"/>
      <c r="J530" s="98"/>
      <c r="K530" s="32"/>
      <c r="L530" s="32"/>
      <c r="M530" s="32"/>
      <c r="N530" s="32"/>
      <c r="O530" s="32"/>
      <c r="P530" s="32"/>
      <c r="Q530" s="32"/>
      <c r="R530" s="32"/>
      <c r="S530" s="32"/>
      <c r="T530" s="32"/>
      <c r="U530" s="32"/>
      <c r="V530" s="32"/>
      <c r="W530" s="32"/>
      <c r="X530" s="32"/>
      <c r="Y530" s="32"/>
      <c r="Z530" s="32"/>
      <c r="AA530" s="32"/>
      <c r="AB530" s="32"/>
      <c r="AC530" s="32"/>
      <c r="AD530" s="32"/>
      <c r="AE530" s="32"/>
      <c r="AF530" s="32"/>
      <c r="AG530" s="32"/>
      <c r="AH530" s="32"/>
      <c r="AI530" s="32"/>
      <c r="AJ530" s="32"/>
      <c r="AK530" s="32"/>
      <c r="AL530" s="32"/>
      <c r="AM530" s="32"/>
      <c r="AN530" s="32"/>
      <c r="AO530" s="32"/>
      <c r="AP530" s="32"/>
      <c r="AQ530" s="32"/>
      <c r="AR530" s="32"/>
      <c r="AS530" s="32"/>
      <c r="AT530" s="32"/>
      <c r="AU530" s="32"/>
      <c r="AV530" s="32"/>
      <c r="AW530" s="32"/>
      <c r="AX530" s="32"/>
      <c r="AY530" s="32"/>
      <c r="AZ530" s="32"/>
      <c r="BA530" s="32"/>
      <c r="BB530" s="32"/>
      <c r="BC530" s="32"/>
      <c r="BD530" s="32"/>
      <c r="BE530" s="32"/>
      <c r="BF530" s="32"/>
      <c r="BG530" s="32"/>
      <c r="BH530" s="32"/>
      <c r="BI530" s="32"/>
    </row>
    <row r="531" spans="1:61" ht="15.75">
      <c r="A531" s="98"/>
      <c r="B531" s="98"/>
      <c r="C531" s="98"/>
      <c r="D531" s="98"/>
      <c r="E531" s="98"/>
      <c r="F531" s="98"/>
      <c r="G531" s="98"/>
      <c r="H531" s="98"/>
      <c r="I531" s="98"/>
      <c r="J531" s="98"/>
      <c r="K531" s="32"/>
      <c r="L531" s="32"/>
      <c r="M531" s="32"/>
      <c r="N531" s="32"/>
      <c r="O531" s="32"/>
      <c r="P531" s="32"/>
      <c r="Q531" s="32"/>
      <c r="R531" s="32"/>
      <c r="S531" s="32"/>
      <c r="T531" s="32"/>
      <c r="U531" s="32"/>
      <c r="V531" s="32"/>
      <c r="W531" s="32"/>
      <c r="X531" s="32"/>
      <c r="Y531" s="32"/>
      <c r="Z531" s="32"/>
      <c r="AA531" s="32"/>
      <c r="AB531" s="32"/>
      <c r="AC531" s="32"/>
      <c r="AD531" s="32"/>
      <c r="AE531" s="32"/>
      <c r="AF531" s="32"/>
      <c r="AG531" s="32"/>
      <c r="AH531" s="32"/>
      <c r="AI531" s="32"/>
      <c r="AJ531" s="32"/>
      <c r="AK531" s="32"/>
      <c r="AL531" s="32"/>
      <c r="AM531" s="32"/>
      <c r="AN531" s="32"/>
      <c r="AO531" s="32"/>
      <c r="AP531" s="32"/>
      <c r="AQ531" s="32"/>
      <c r="AR531" s="32"/>
      <c r="AS531" s="32"/>
      <c r="AT531" s="32"/>
      <c r="AU531" s="32"/>
      <c r="AV531" s="32"/>
      <c r="AW531" s="32"/>
      <c r="AX531" s="32"/>
      <c r="AY531" s="32"/>
      <c r="AZ531" s="32"/>
      <c r="BA531" s="32"/>
      <c r="BB531" s="32"/>
      <c r="BC531" s="32"/>
      <c r="BD531" s="32"/>
      <c r="BE531" s="32"/>
      <c r="BF531" s="32"/>
      <c r="BG531" s="32"/>
      <c r="BH531" s="32"/>
      <c r="BI531" s="32"/>
    </row>
    <row r="532" spans="1:61" ht="15.75">
      <c r="A532" s="98"/>
      <c r="B532" s="98"/>
      <c r="C532" s="98"/>
      <c r="D532" s="98"/>
      <c r="E532" s="98"/>
      <c r="F532" s="98"/>
      <c r="G532" s="98"/>
      <c r="H532" s="98"/>
      <c r="I532" s="98"/>
      <c r="J532" s="98"/>
      <c r="K532" s="32"/>
      <c r="L532" s="32"/>
      <c r="M532" s="32"/>
      <c r="N532" s="32"/>
      <c r="O532" s="32"/>
      <c r="P532" s="32"/>
      <c r="Q532" s="32"/>
      <c r="R532" s="32"/>
      <c r="S532" s="32"/>
      <c r="T532" s="32"/>
      <c r="U532" s="32"/>
      <c r="V532" s="32"/>
      <c r="W532" s="32"/>
      <c r="X532" s="32"/>
      <c r="Y532" s="32"/>
      <c r="Z532" s="32"/>
      <c r="AA532" s="32"/>
      <c r="AB532" s="32"/>
      <c r="AC532" s="32"/>
      <c r="AD532" s="32"/>
      <c r="AE532" s="32"/>
      <c r="AF532" s="32"/>
      <c r="AG532" s="32"/>
      <c r="AH532" s="32"/>
      <c r="AI532" s="32"/>
      <c r="AJ532" s="32"/>
      <c r="AK532" s="32"/>
      <c r="AL532" s="32"/>
      <c r="AM532" s="32"/>
      <c r="AN532" s="32"/>
      <c r="AO532" s="32"/>
      <c r="AP532" s="32"/>
      <c r="AQ532" s="32"/>
      <c r="AR532" s="32"/>
      <c r="AS532" s="32"/>
      <c r="AT532" s="32"/>
      <c r="AU532" s="32"/>
      <c r="AV532" s="32"/>
      <c r="AW532" s="32"/>
      <c r="AX532" s="32"/>
      <c r="AY532" s="32"/>
      <c r="AZ532" s="32"/>
      <c r="BA532" s="32"/>
      <c r="BB532" s="32"/>
      <c r="BC532" s="32"/>
      <c r="BD532" s="32"/>
      <c r="BE532" s="32"/>
      <c r="BF532" s="32"/>
      <c r="BG532" s="32"/>
      <c r="BH532" s="32"/>
      <c r="BI532" s="32"/>
    </row>
    <row r="533" spans="1:61" ht="15.75">
      <c r="A533" s="98"/>
      <c r="B533" s="98"/>
      <c r="C533" s="98"/>
      <c r="D533" s="98"/>
      <c r="E533" s="98"/>
      <c r="F533" s="98"/>
      <c r="G533" s="98"/>
      <c r="H533" s="98"/>
      <c r="I533" s="98"/>
      <c r="J533" s="98"/>
      <c r="K533" s="32"/>
      <c r="L533" s="32"/>
      <c r="M533" s="32"/>
      <c r="N533" s="32"/>
      <c r="O533" s="32"/>
      <c r="P533" s="32"/>
      <c r="Q533" s="32"/>
      <c r="R533" s="32"/>
      <c r="S533" s="32"/>
      <c r="T533" s="32"/>
      <c r="U533" s="32"/>
      <c r="V533" s="32"/>
      <c r="W533" s="32"/>
      <c r="X533" s="32"/>
      <c r="Y533" s="32"/>
      <c r="Z533" s="32"/>
      <c r="AA533" s="32"/>
      <c r="AB533" s="32"/>
      <c r="AC533" s="32"/>
      <c r="AD533" s="32"/>
      <c r="AE533" s="32"/>
      <c r="AF533" s="32"/>
      <c r="AG533" s="32"/>
      <c r="AH533" s="32"/>
      <c r="AI533" s="32"/>
      <c r="AJ533" s="32"/>
      <c r="AK533" s="32"/>
      <c r="AL533" s="32"/>
      <c r="AM533" s="32"/>
      <c r="AN533" s="32"/>
      <c r="AO533" s="32"/>
      <c r="AP533" s="32"/>
      <c r="AQ533" s="32"/>
      <c r="AR533" s="32"/>
      <c r="AS533" s="32"/>
      <c r="AT533" s="32"/>
      <c r="AU533" s="32"/>
      <c r="AV533" s="32"/>
      <c r="AW533" s="32"/>
      <c r="AX533" s="32"/>
      <c r="AY533" s="32"/>
      <c r="AZ533" s="32"/>
      <c r="BA533" s="32"/>
      <c r="BB533" s="32"/>
      <c r="BC533" s="32"/>
      <c r="BD533" s="32"/>
      <c r="BE533" s="32"/>
      <c r="BF533" s="32"/>
      <c r="BG533" s="32"/>
      <c r="BH533" s="32"/>
      <c r="BI533" s="32"/>
    </row>
    <row r="534" spans="1:61" ht="15.75">
      <c r="A534" s="98"/>
      <c r="B534" s="98"/>
      <c r="C534" s="98"/>
      <c r="D534" s="98"/>
      <c r="E534" s="98"/>
      <c r="F534" s="98"/>
      <c r="G534" s="98"/>
      <c r="H534" s="98"/>
      <c r="I534" s="98"/>
      <c r="J534" s="98"/>
      <c r="K534" s="32"/>
      <c r="L534" s="32"/>
      <c r="M534" s="32"/>
      <c r="N534" s="32"/>
      <c r="O534" s="32"/>
      <c r="P534" s="32"/>
      <c r="Q534" s="32"/>
      <c r="R534" s="32"/>
      <c r="S534" s="32"/>
      <c r="T534" s="32"/>
      <c r="U534" s="32"/>
      <c r="V534" s="32"/>
      <c r="W534" s="32"/>
      <c r="X534" s="32"/>
      <c r="Y534" s="32"/>
      <c r="Z534" s="32"/>
      <c r="AA534" s="32"/>
      <c r="AB534" s="32"/>
      <c r="AC534" s="32"/>
      <c r="AD534" s="32"/>
      <c r="AE534" s="32"/>
      <c r="AF534" s="32"/>
      <c r="AG534" s="32"/>
      <c r="AH534" s="32"/>
      <c r="AI534" s="32"/>
      <c r="AJ534" s="32"/>
      <c r="AK534" s="32"/>
      <c r="AL534" s="32"/>
      <c r="AM534" s="32"/>
      <c r="AN534" s="32"/>
      <c r="AO534" s="32"/>
      <c r="AP534" s="32"/>
      <c r="AQ534" s="32"/>
      <c r="AR534" s="32"/>
      <c r="AS534" s="32"/>
      <c r="AT534" s="32"/>
      <c r="AU534" s="32"/>
      <c r="AV534" s="32"/>
      <c r="AW534" s="32"/>
      <c r="AX534" s="32"/>
      <c r="AY534" s="32"/>
      <c r="AZ534" s="32"/>
      <c r="BA534" s="32"/>
      <c r="BB534" s="32"/>
      <c r="BC534" s="32"/>
      <c r="BD534" s="32"/>
      <c r="BE534" s="32"/>
      <c r="BF534" s="32"/>
      <c r="BG534" s="32"/>
      <c r="BH534" s="32"/>
      <c r="BI534" s="32"/>
    </row>
    <row r="535" spans="1:61" ht="15.75">
      <c r="A535" s="98"/>
      <c r="B535" s="98"/>
      <c r="C535" s="98"/>
      <c r="D535" s="98"/>
      <c r="E535" s="98"/>
      <c r="F535" s="98"/>
      <c r="G535" s="98"/>
      <c r="H535" s="98"/>
      <c r="I535" s="98"/>
      <c r="J535" s="98"/>
      <c r="K535" s="32"/>
      <c r="L535" s="32"/>
      <c r="M535" s="32"/>
      <c r="N535" s="32"/>
      <c r="O535" s="32"/>
      <c r="P535" s="32"/>
      <c r="Q535" s="32"/>
      <c r="R535" s="32"/>
      <c r="S535" s="32"/>
      <c r="T535" s="32"/>
      <c r="U535" s="32"/>
      <c r="V535" s="32"/>
      <c r="W535" s="32"/>
      <c r="X535" s="32"/>
      <c r="Y535" s="32"/>
      <c r="Z535" s="32"/>
      <c r="AA535" s="32"/>
      <c r="AB535" s="32"/>
      <c r="AC535" s="32"/>
      <c r="AD535" s="32"/>
      <c r="AE535" s="32"/>
      <c r="AF535" s="32"/>
      <c r="AG535" s="32"/>
      <c r="AH535" s="32"/>
      <c r="AI535" s="32"/>
      <c r="AJ535" s="32"/>
      <c r="AK535" s="32"/>
      <c r="AL535" s="32"/>
      <c r="AM535" s="32"/>
      <c r="AN535" s="32"/>
      <c r="AO535" s="32"/>
      <c r="AP535" s="32"/>
      <c r="AQ535" s="32"/>
      <c r="AR535" s="32"/>
      <c r="AS535" s="32"/>
      <c r="AT535" s="32"/>
      <c r="AU535" s="32"/>
      <c r="AV535" s="32"/>
      <c r="AW535" s="32"/>
      <c r="AX535" s="32"/>
      <c r="AY535" s="32"/>
      <c r="AZ535" s="32"/>
      <c r="BA535" s="32"/>
      <c r="BB535" s="32"/>
      <c r="BC535" s="32"/>
      <c r="BD535" s="32"/>
      <c r="BE535" s="32"/>
      <c r="BF535" s="32"/>
      <c r="BG535" s="32"/>
      <c r="BH535" s="32"/>
      <c r="BI535" s="32"/>
    </row>
    <row r="536" spans="1:61" ht="15.75">
      <c r="A536" s="98"/>
      <c r="B536" s="98"/>
      <c r="C536" s="98"/>
      <c r="D536" s="98"/>
      <c r="E536" s="98"/>
      <c r="F536" s="98"/>
      <c r="G536" s="98"/>
      <c r="H536" s="98"/>
      <c r="I536" s="98"/>
      <c r="J536" s="98"/>
      <c r="K536" s="32"/>
      <c r="L536" s="32"/>
      <c r="M536" s="32"/>
      <c r="N536" s="32"/>
      <c r="O536" s="32"/>
      <c r="P536" s="32"/>
      <c r="Q536" s="32"/>
      <c r="R536" s="32"/>
      <c r="S536" s="32"/>
      <c r="T536" s="32"/>
      <c r="U536" s="32"/>
      <c r="V536" s="32"/>
      <c r="W536" s="32"/>
      <c r="X536" s="32"/>
      <c r="Y536" s="32"/>
      <c r="Z536" s="32"/>
      <c r="AA536" s="32"/>
      <c r="AB536" s="32"/>
      <c r="AC536" s="32"/>
      <c r="AD536" s="32"/>
      <c r="AE536" s="32"/>
      <c r="AF536" s="32"/>
      <c r="AG536" s="32"/>
      <c r="AH536" s="32"/>
      <c r="AI536" s="32"/>
      <c r="AJ536" s="32"/>
      <c r="AK536" s="32"/>
      <c r="AL536" s="32"/>
      <c r="AM536" s="32"/>
      <c r="AN536" s="32"/>
      <c r="AO536" s="32"/>
      <c r="AP536" s="32"/>
      <c r="AQ536" s="32"/>
      <c r="AR536" s="32"/>
      <c r="AS536" s="32"/>
      <c r="AT536" s="32"/>
      <c r="AU536" s="32"/>
      <c r="AV536" s="32"/>
      <c r="AW536" s="32"/>
      <c r="AX536" s="32"/>
      <c r="AY536" s="32"/>
      <c r="AZ536" s="32"/>
      <c r="BA536" s="32"/>
      <c r="BB536" s="32"/>
      <c r="BC536" s="32"/>
      <c r="BD536" s="32"/>
      <c r="BE536" s="32"/>
      <c r="BF536" s="32"/>
      <c r="BG536" s="32"/>
      <c r="BH536" s="32"/>
      <c r="BI536" s="32"/>
    </row>
    <row r="537" spans="1:61" ht="15.75">
      <c r="A537" s="98"/>
      <c r="B537" s="98"/>
      <c r="C537" s="98"/>
      <c r="D537" s="98"/>
      <c r="E537" s="98"/>
      <c r="F537" s="98"/>
      <c r="G537" s="98"/>
      <c r="H537" s="98"/>
      <c r="I537" s="98"/>
      <c r="J537" s="98"/>
      <c r="K537" s="32"/>
      <c r="L537" s="32"/>
      <c r="M537" s="32"/>
      <c r="N537" s="32"/>
      <c r="O537" s="32"/>
      <c r="P537" s="32"/>
      <c r="Q537" s="32"/>
      <c r="R537" s="32"/>
      <c r="S537" s="32"/>
      <c r="T537" s="32"/>
      <c r="U537" s="32"/>
      <c r="V537" s="32"/>
      <c r="W537" s="32"/>
      <c r="X537" s="32"/>
      <c r="Y537" s="32"/>
      <c r="Z537" s="32"/>
      <c r="AA537" s="32"/>
      <c r="AB537" s="32"/>
      <c r="AC537" s="32"/>
      <c r="AD537" s="32"/>
      <c r="AE537" s="32"/>
      <c r="AF537" s="32"/>
      <c r="AG537" s="32"/>
      <c r="AH537" s="32"/>
      <c r="AI537" s="32"/>
      <c r="AJ537" s="32"/>
      <c r="AK537" s="32"/>
      <c r="AL537" s="32"/>
      <c r="AM537" s="32"/>
      <c r="AN537" s="32"/>
      <c r="AO537" s="32"/>
      <c r="AP537" s="32"/>
      <c r="AQ537" s="32"/>
      <c r="AR537" s="32"/>
      <c r="AS537" s="32"/>
      <c r="AT537" s="32"/>
      <c r="AU537" s="32"/>
      <c r="AV537" s="32"/>
      <c r="AW537" s="32"/>
      <c r="AX537" s="32"/>
      <c r="AY537" s="32"/>
      <c r="AZ537" s="32"/>
      <c r="BA537" s="32"/>
      <c r="BB537" s="32"/>
      <c r="BC537" s="32"/>
      <c r="BD537" s="32"/>
      <c r="BE537" s="32"/>
      <c r="BF537" s="32"/>
      <c r="BG537" s="32"/>
      <c r="BH537" s="32"/>
      <c r="BI537" s="32"/>
    </row>
    <row r="538" spans="1:61" ht="15.75">
      <c r="A538" s="98"/>
      <c r="B538" s="98"/>
      <c r="C538" s="98"/>
      <c r="D538" s="98"/>
      <c r="E538" s="98"/>
      <c r="F538" s="98"/>
      <c r="G538" s="98"/>
      <c r="H538" s="98"/>
      <c r="I538" s="98"/>
      <c r="J538" s="98"/>
      <c r="K538" s="32"/>
      <c r="L538" s="32"/>
      <c r="M538" s="32"/>
      <c r="N538" s="32"/>
      <c r="O538" s="32"/>
      <c r="P538" s="32"/>
      <c r="Q538" s="32"/>
      <c r="R538" s="32"/>
      <c r="S538" s="32"/>
      <c r="T538" s="32"/>
      <c r="U538" s="32"/>
      <c r="V538" s="32"/>
      <c r="W538" s="32"/>
      <c r="X538" s="32"/>
      <c r="Y538" s="32"/>
      <c r="Z538" s="32"/>
      <c r="AA538" s="32"/>
      <c r="AB538" s="32"/>
      <c r="AC538" s="32"/>
      <c r="AD538" s="32"/>
      <c r="AE538" s="32"/>
      <c r="AF538" s="32"/>
      <c r="AG538" s="32"/>
      <c r="AH538" s="32"/>
      <c r="AI538" s="32"/>
      <c r="AJ538" s="32"/>
      <c r="AK538" s="32"/>
      <c r="AL538" s="32"/>
      <c r="AM538" s="32"/>
      <c r="AN538" s="32"/>
      <c r="AO538" s="32"/>
      <c r="AP538" s="32"/>
      <c r="AQ538" s="32"/>
      <c r="AR538" s="32"/>
      <c r="AS538" s="32"/>
      <c r="AT538" s="32"/>
      <c r="AU538" s="32"/>
      <c r="AV538" s="32"/>
      <c r="AW538" s="32"/>
      <c r="AX538" s="32"/>
      <c r="AY538" s="32"/>
      <c r="AZ538" s="32"/>
      <c r="BA538" s="32"/>
      <c r="BB538" s="32"/>
      <c r="BC538" s="32"/>
      <c r="BD538" s="32"/>
      <c r="BE538" s="32"/>
      <c r="BF538" s="32"/>
      <c r="BG538" s="32"/>
      <c r="BH538" s="32"/>
      <c r="BI538" s="32"/>
    </row>
    <row r="539" spans="1:61" ht="15.75">
      <c r="A539" s="98"/>
      <c r="B539" s="98"/>
      <c r="C539" s="98"/>
      <c r="D539" s="98"/>
      <c r="E539" s="98"/>
      <c r="F539" s="98"/>
      <c r="G539" s="98"/>
      <c r="H539" s="98"/>
      <c r="I539" s="98"/>
      <c r="J539" s="98"/>
      <c r="K539" s="32"/>
      <c r="L539" s="32"/>
      <c r="M539" s="32"/>
      <c r="N539" s="32"/>
      <c r="O539" s="32"/>
      <c r="P539" s="32"/>
      <c r="Q539" s="32"/>
      <c r="R539" s="32"/>
      <c r="S539" s="32"/>
      <c r="T539" s="32"/>
      <c r="U539" s="32"/>
      <c r="V539" s="32"/>
      <c r="W539" s="32"/>
      <c r="X539" s="32"/>
      <c r="Y539" s="32"/>
      <c r="Z539" s="32"/>
      <c r="AA539" s="32"/>
      <c r="AB539" s="32"/>
      <c r="AC539" s="32"/>
      <c r="AD539" s="32"/>
      <c r="AE539" s="32"/>
      <c r="AF539" s="32"/>
      <c r="AG539" s="32"/>
      <c r="AH539" s="32"/>
      <c r="AI539" s="32"/>
      <c r="AJ539" s="32"/>
      <c r="AK539" s="32"/>
      <c r="AL539" s="32"/>
      <c r="AM539" s="32"/>
      <c r="AN539" s="32"/>
      <c r="AO539" s="32"/>
      <c r="AP539" s="32"/>
      <c r="AQ539" s="32"/>
      <c r="AR539" s="32"/>
      <c r="AS539" s="32"/>
      <c r="AT539" s="32"/>
      <c r="AU539" s="32"/>
      <c r="AV539" s="32"/>
      <c r="AW539" s="32"/>
      <c r="AX539" s="32"/>
      <c r="AY539" s="32"/>
      <c r="AZ539" s="32"/>
      <c r="BA539" s="32"/>
      <c r="BB539" s="32"/>
      <c r="BC539" s="32"/>
      <c r="BD539" s="32"/>
      <c r="BE539" s="32"/>
      <c r="BF539" s="32"/>
      <c r="BG539" s="32"/>
      <c r="BH539" s="32"/>
      <c r="BI539" s="32"/>
    </row>
    <row r="540" spans="1:61" ht="15.75">
      <c r="A540" s="98"/>
      <c r="B540" s="98"/>
      <c r="C540" s="98"/>
      <c r="D540" s="98"/>
      <c r="E540" s="98"/>
      <c r="F540" s="98"/>
      <c r="G540" s="98"/>
      <c r="H540" s="98"/>
      <c r="I540" s="98"/>
      <c r="J540" s="98"/>
      <c r="K540" s="32"/>
      <c r="L540" s="32"/>
      <c r="M540" s="32"/>
      <c r="N540" s="32"/>
      <c r="O540" s="32"/>
      <c r="P540" s="32"/>
      <c r="Q540" s="32"/>
      <c r="R540" s="32"/>
      <c r="S540" s="32"/>
      <c r="T540" s="32"/>
      <c r="U540" s="32"/>
      <c r="V540" s="32"/>
      <c r="W540" s="32"/>
      <c r="X540" s="32"/>
      <c r="Y540" s="32"/>
      <c r="Z540" s="32"/>
      <c r="AA540" s="32"/>
      <c r="AB540" s="32"/>
      <c r="AC540" s="32"/>
      <c r="AD540" s="32"/>
      <c r="AE540" s="32"/>
      <c r="AF540" s="32"/>
      <c r="AG540" s="32"/>
      <c r="AH540" s="32"/>
      <c r="AI540" s="32"/>
      <c r="AJ540" s="32"/>
      <c r="AK540" s="32"/>
      <c r="AL540" s="32"/>
      <c r="AM540" s="32"/>
      <c r="AN540" s="32"/>
      <c r="AO540" s="32"/>
      <c r="AP540" s="32"/>
      <c r="AQ540" s="32"/>
      <c r="AR540" s="32"/>
      <c r="AS540" s="32"/>
      <c r="AT540" s="32"/>
      <c r="AU540" s="32"/>
      <c r="AV540" s="32"/>
      <c r="AW540" s="32"/>
      <c r="AX540" s="32"/>
      <c r="AY540" s="32"/>
      <c r="AZ540" s="32"/>
      <c r="BA540" s="32"/>
      <c r="BB540" s="32"/>
      <c r="BC540" s="32"/>
      <c r="BD540" s="32"/>
      <c r="BE540" s="32"/>
      <c r="BF540" s="32"/>
      <c r="BG540" s="32"/>
      <c r="BH540" s="32"/>
      <c r="BI540" s="32"/>
    </row>
  </sheetData>
  <mergeCells count="3">
    <mergeCell ref="A1:J1"/>
    <mergeCell ref="A2:J2"/>
    <mergeCell ref="A4:J4"/>
  </mergeCells>
  <printOptions/>
  <pageMargins left="1" right="1" top="1" bottom="0" header="0" footer="0"/>
  <pageSetup fitToHeight="1" fitToWidth="1" horizontalDpi="600" verticalDpi="600" orientation="portrait" scale="77" r:id="rId1"/>
  <rowBreaks count="3" manualBreakCount="3">
    <brk id="46" max="255" man="1"/>
    <brk id="52" max="255" man="1"/>
    <brk id="81" max="255" man="1"/>
  </rowBreaks>
  <colBreaks count="2" manualBreakCount="2">
    <brk id="10" max="65535" man="1"/>
    <brk id="21" max="65535" man="1"/>
  </colBreaks>
</worksheet>
</file>

<file path=xl/worksheets/sheet11.xml><?xml version="1.0" encoding="utf-8"?>
<worksheet xmlns="http://schemas.openxmlformats.org/spreadsheetml/2006/main" xmlns:r="http://schemas.openxmlformats.org/officeDocument/2006/relationships">
  <sheetPr codeName="Sheet9" transitionEvaluation="1">
    <pageSetUpPr fitToPage="1"/>
  </sheetPr>
  <dimension ref="B1:M208"/>
  <sheetViews>
    <sheetView showGridLines="0" defaultGridColor="0" zoomScale="87" zoomScaleNormal="87" colorId="9" workbookViewId="0" topLeftCell="A1">
      <selection activeCell="A1" sqref="A1"/>
    </sheetView>
  </sheetViews>
  <sheetFormatPr defaultColWidth="9.77734375" defaultRowHeight="15"/>
  <cols>
    <col min="1" max="1" width="5.77734375" style="0" customWidth="1"/>
    <col min="2" max="2" width="30.3359375" style="0" customWidth="1"/>
    <col min="3" max="5" width="12.77734375" style="0" customWidth="1"/>
  </cols>
  <sheetData>
    <row r="1" spans="2:13" ht="18" customHeight="1">
      <c r="B1" s="686" t="s">
        <v>0</v>
      </c>
      <c r="C1" s="686"/>
      <c r="D1" s="686"/>
      <c r="E1" s="686"/>
      <c r="F1" s="296"/>
      <c r="G1" s="3"/>
      <c r="H1" s="3"/>
      <c r="I1" s="3"/>
      <c r="J1" s="3"/>
      <c r="K1" s="2"/>
      <c r="L1" s="2"/>
      <c r="M1" s="2"/>
    </row>
    <row r="2" spans="2:13" ht="18" customHeight="1">
      <c r="B2" s="686" t="str">
        <f>OBLIGATION!B2</f>
        <v>National Institute on Drug Abuse</v>
      </c>
      <c r="C2" s="686"/>
      <c r="D2" s="686"/>
      <c r="E2" s="686"/>
      <c r="F2" s="296"/>
      <c r="G2" s="3"/>
      <c r="H2" s="3"/>
      <c r="I2" s="3"/>
      <c r="J2" s="3"/>
      <c r="K2" s="2"/>
      <c r="L2" s="2"/>
      <c r="M2" s="2"/>
    </row>
    <row r="3" spans="6:13" ht="15" customHeight="1">
      <c r="F3" s="296"/>
      <c r="G3" s="3"/>
      <c r="H3" s="3"/>
      <c r="I3" s="3"/>
      <c r="J3" s="3"/>
      <c r="K3" s="2"/>
      <c r="L3" s="2"/>
      <c r="M3" s="2"/>
    </row>
    <row r="4" spans="2:13" ht="18" customHeight="1" thickBot="1">
      <c r="B4" s="686" t="s">
        <v>320</v>
      </c>
      <c r="C4" s="686"/>
      <c r="D4" s="686"/>
      <c r="E4" s="686"/>
      <c r="F4" s="297"/>
      <c r="G4" s="3"/>
      <c r="H4" s="3"/>
      <c r="I4" s="3"/>
      <c r="J4" s="3"/>
      <c r="K4" s="2"/>
      <c r="L4" s="2"/>
      <c r="M4" s="2"/>
    </row>
    <row r="5" spans="2:13" ht="16.5" customHeight="1">
      <c r="B5" s="293"/>
      <c r="C5" s="291"/>
      <c r="D5" s="570" t="s">
        <v>370</v>
      </c>
      <c r="E5" s="288"/>
      <c r="F5" s="199"/>
      <c r="G5" s="2"/>
      <c r="H5" s="2"/>
      <c r="I5" s="2"/>
      <c r="J5" s="2"/>
      <c r="K5" s="2"/>
      <c r="L5" s="2"/>
      <c r="M5" s="2"/>
    </row>
    <row r="6" spans="2:13" ht="16.5" customHeight="1">
      <c r="B6" s="280"/>
      <c r="C6" s="568" t="s">
        <v>369</v>
      </c>
      <c r="D6" s="308" t="s">
        <v>424</v>
      </c>
      <c r="E6" s="569" t="s">
        <v>413</v>
      </c>
      <c r="F6" s="199"/>
      <c r="G6" s="2"/>
      <c r="H6" s="2"/>
      <c r="I6" s="2"/>
      <c r="J6" s="2"/>
      <c r="K6" s="2"/>
      <c r="L6" s="2"/>
      <c r="M6" s="2"/>
    </row>
    <row r="7" spans="2:13" ht="16.5" customHeight="1" thickBot="1">
      <c r="B7" s="277" t="s">
        <v>235</v>
      </c>
      <c r="C7" s="292" t="s">
        <v>3</v>
      </c>
      <c r="D7" s="289" t="s">
        <v>425</v>
      </c>
      <c r="E7" s="277" t="s">
        <v>4</v>
      </c>
      <c r="F7" s="199"/>
      <c r="G7" s="2"/>
      <c r="H7" s="2"/>
      <c r="I7" s="2"/>
      <c r="J7" s="2"/>
      <c r="K7" s="2"/>
      <c r="L7" s="2"/>
      <c r="M7" s="2"/>
    </row>
    <row r="8" spans="2:13" ht="15">
      <c r="B8" s="280"/>
      <c r="C8" s="281"/>
      <c r="D8" s="280"/>
      <c r="E8" s="280"/>
      <c r="F8" s="199"/>
      <c r="G8" s="2"/>
      <c r="H8" s="2"/>
      <c r="I8" s="2"/>
      <c r="J8" s="2"/>
      <c r="K8" s="2"/>
      <c r="L8" s="2"/>
      <c r="M8" s="2"/>
    </row>
    <row r="9" spans="2:13" ht="15">
      <c r="B9" s="280" t="s">
        <v>439</v>
      </c>
      <c r="C9" s="281">
        <v>18</v>
      </c>
      <c r="D9" s="280">
        <v>18</v>
      </c>
      <c r="E9" s="280">
        <v>18</v>
      </c>
      <c r="F9" s="199"/>
      <c r="G9" s="2"/>
      <c r="H9" s="2"/>
      <c r="I9" s="2"/>
      <c r="J9" s="2"/>
      <c r="K9" s="2"/>
      <c r="L9" s="2"/>
      <c r="M9" s="2"/>
    </row>
    <row r="10" spans="2:13" ht="15">
      <c r="B10" s="280"/>
      <c r="C10" s="539"/>
      <c r="D10" s="540"/>
      <c r="E10" s="540"/>
      <c r="F10" s="199"/>
      <c r="G10" s="2"/>
      <c r="H10" s="2"/>
      <c r="I10" s="2"/>
      <c r="J10" s="2"/>
      <c r="K10" s="2"/>
      <c r="L10" s="2"/>
      <c r="M10" s="2"/>
    </row>
    <row r="11" spans="2:13" ht="15">
      <c r="B11" s="280" t="s">
        <v>464</v>
      </c>
      <c r="C11" s="539">
        <v>41</v>
      </c>
      <c r="D11" s="540">
        <v>40</v>
      </c>
      <c r="E11" s="540">
        <v>39</v>
      </c>
      <c r="F11" s="199"/>
      <c r="G11" s="2"/>
      <c r="H11" s="2"/>
      <c r="I11" s="2"/>
      <c r="J11" s="2"/>
      <c r="K11" s="2"/>
      <c r="L11" s="2"/>
      <c r="M11" s="2"/>
    </row>
    <row r="12" spans="2:13" ht="15">
      <c r="B12" s="280"/>
      <c r="C12" s="539"/>
      <c r="D12" s="540"/>
      <c r="E12" s="540"/>
      <c r="F12" s="199"/>
      <c r="G12" s="2"/>
      <c r="H12" s="2"/>
      <c r="I12" s="2"/>
      <c r="J12" s="2"/>
      <c r="K12" s="2"/>
      <c r="L12" s="2"/>
      <c r="M12" s="2"/>
    </row>
    <row r="13" spans="2:13" ht="15">
      <c r="B13" s="280" t="s">
        <v>440</v>
      </c>
      <c r="C13" s="539">
        <v>22</v>
      </c>
      <c r="D13" s="540">
        <v>20</v>
      </c>
      <c r="E13" s="540">
        <v>20</v>
      </c>
      <c r="F13" s="199"/>
      <c r="G13" s="2"/>
      <c r="H13" s="2"/>
      <c r="I13" s="2"/>
      <c r="J13" s="2"/>
      <c r="K13" s="2"/>
      <c r="L13" s="2"/>
      <c r="M13" s="2"/>
    </row>
    <row r="14" spans="2:13" ht="15">
      <c r="B14" s="280"/>
      <c r="C14" s="539"/>
      <c r="D14" s="540"/>
      <c r="E14" s="540"/>
      <c r="F14" s="199"/>
      <c r="G14" s="2"/>
      <c r="H14" s="2"/>
      <c r="I14" s="2"/>
      <c r="J14" s="2"/>
      <c r="K14" s="2"/>
      <c r="L14" s="2"/>
      <c r="M14" s="2"/>
    </row>
    <row r="15" spans="2:13" ht="15">
      <c r="B15" s="280" t="s">
        <v>441</v>
      </c>
      <c r="C15" s="539"/>
      <c r="D15" s="540"/>
      <c r="E15" s="540"/>
      <c r="F15" s="199"/>
      <c r="G15" s="2"/>
      <c r="H15" s="2"/>
      <c r="I15" s="2"/>
      <c r="J15" s="2"/>
      <c r="K15" s="2"/>
      <c r="L15" s="2"/>
      <c r="M15" s="2"/>
    </row>
    <row r="16" spans="2:13" ht="15">
      <c r="B16" s="280" t="s">
        <v>442</v>
      </c>
      <c r="C16" s="539">
        <v>18</v>
      </c>
      <c r="D16" s="540">
        <v>17</v>
      </c>
      <c r="E16" s="540">
        <v>17</v>
      </c>
      <c r="F16" s="199"/>
      <c r="G16" s="2"/>
      <c r="H16" s="2"/>
      <c r="I16" s="2"/>
      <c r="J16" s="2"/>
      <c r="K16" s="2"/>
      <c r="L16" s="2"/>
      <c r="M16" s="2"/>
    </row>
    <row r="17" spans="2:13" ht="15">
      <c r="B17" s="280"/>
      <c r="C17" s="539"/>
      <c r="D17" s="540"/>
      <c r="E17" s="540"/>
      <c r="F17" s="199"/>
      <c r="G17" s="2"/>
      <c r="H17" s="2"/>
      <c r="I17" s="2"/>
      <c r="J17" s="2"/>
      <c r="K17" s="2"/>
      <c r="L17" s="2"/>
      <c r="M17" s="2"/>
    </row>
    <row r="18" spans="2:13" ht="15">
      <c r="B18" s="280" t="s">
        <v>443</v>
      </c>
      <c r="C18" s="539"/>
      <c r="D18" s="540"/>
      <c r="E18" s="540"/>
      <c r="F18" s="199"/>
      <c r="G18" s="2"/>
      <c r="H18" s="2"/>
      <c r="I18" s="2"/>
      <c r="J18" s="2"/>
      <c r="K18" s="2"/>
      <c r="L18" s="2"/>
      <c r="M18" s="2"/>
    </row>
    <row r="19" spans="2:13" ht="15">
      <c r="B19" s="280" t="s">
        <v>444</v>
      </c>
      <c r="C19" s="539">
        <v>33</v>
      </c>
      <c r="D19" s="540">
        <v>31</v>
      </c>
      <c r="E19" s="540">
        <v>31</v>
      </c>
      <c r="F19" s="199"/>
      <c r="G19" s="2"/>
      <c r="H19" s="2"/>
      <c r="I19" s="2"/>
      <c r="J19" s="2"/>
      <c r="K19" s="2"/>
      <c r="L19" s="2"/>
      <c r="M19" s="2"/>
    </row>
    <row r="20" spans="2:13" ht="15">
      <c r="B20" s="280"/>
      <c r="C20" s="539"/>
      <c r="D20" s="540"/>
      <c r="E20" s="540"/>
      <c r="F20" s="199"/>
      <c r="G20" s="2"/>
      <c r="H20" s="2"/>
      <c r="I20" s="2"/>
      <c r="J20" s="2"/>
      <c r="K20" s="2"/>
      <c r="L20" s="2"/>
      <c r="M20" s="2"/>
    </row>
    <row r="21" spans="2:13" ht="15">
      <c r="B21" s="280" t="s">
        <v>445</v>
      </c>
      <c r="C21" s="539"/>
      <c r="D21" s="540"/>
      <c r="E21" s="540"/>
      <c r="F21" s="199"/>
      <c r="G21" s="2"/>
      <c r="H21" s="2"/>
      <c r="I21" s="2"/>
      <c r="J21" s="2"/>
      <c r="K21" s="2"/>
      <c r="L21" s="2"/>
      <c r="M21" s="2"/>
    </row>
    <row r="22" spans="2:13" ht="15">
      <c r="B22" s="280" t="s">
        <v>446</v>
      </c>
      <c r="C22" s="539">
        <v>34</v>
      </c>
      <c r="D22" s="540">
        <v>33</v>
      </c>
      <c r="E22" s="540">
        <v>33</v>
      </c>
      <c r="F22" s="199"/>
      <c r="G22" s="2"/>
      <c r="H22" s="2"/>
      <c r="I22" s="2"/>
      <c r="J22" s="2"/>
      <c r="K22" s="2"/>
      <c r="L22" s="2"/>
      <c r="M22" s="2"/>
    </row>
    <row r="23" spans="2:13" ht="15">
      <c r="B23" s="280"/>
      <c r="C23" s="539"/>
      <c r="D23" s="540"/>
      <c r="E23" s="540"/>
      <c r="F23" s="199"/>
      <c r="G23" s="2"/>
      <c r="H23" s="2"/>
      <c r="I23" s="2"/>
      <c r="J23" s="2"/>
      <c r="K23" s="2"/>
      <c r="L23" s="2"/>
      <c r="M23" s="2"/>
    </row>
    <row r="24" spans="2:13" ht="15">
      <c r="B24" s="280" t="s">
        <v>447</v>
      </c>
      <c r="C24" s="539"/>
      <c r="D24" s="540"/>
      <c r="E24" s="540"/>
      <c r="F24" s="199"/>
      <c r="G24" s="2"/>
      <c r="H24" s="2"/>
      <c r="I24" s="2"/>
      <c r="J24" s="2"/>
      <c r="K24" s="2"/>
      <c r="L24" s="2"/>
      <c r="M24" s="2"/>
    </row>
    <row r="25" spans="2:13" ht="15">
      <c r="B25" s="280" t="s">
        <v>448</v>
      </c>
      <c r="C25" s="539">
        <v>51</v>
      </c>
      <c r="D25" s="540">
        <v>49</v>
      </c>
      <c r="E25" s="540">
        <v>49</v>
      </c>
      <c r="F25" s="199"/>
      <c r="G25" s="2"/>
      <c r="H25" s="2"/>
      <c r="I25" s="2"/>
      <c r="J25" s="2"/>
      <c r="K25" s="2"/>
      <c r="L25" s="2"/>
      <c r="M25" s="2"/>
    </row>
    <row r="26" spans="2:13" ht="15">
      <c r="B26" s="280"/>
      <c r="C26" s="539"/>
      <c r="D26" s="540"/>
      <c r="E26" s="540"/>
      <c r="F26" s="290"/>
      <c r="G26" s="2"/>
      <c r="H26" s="2"/>
      <c r="I26" s="2"/>
      <c r="J26" s="2"/>
      <c r="K26" s="2"/>
      <c r="L26" s="2"/>
      <c r="M26" s="2"/>
    </row>
    <row r="27" spans="2:13" ht="15">
      <c r="B27" s="280" t="s">
        <v>449</v>
      </c>
      <c r="C27" s="539"/>
      <c r="D27" s="540"/>
      <c r="E27" s="540"/>
      <c r="F27" s="290"/>
      <c r="G27" s="2"/>
      <c r="H27" s="2"/>
      <c r="I27" s="2"/>
      <c r="J27" s="2"/>
      <c r="K27" s="2"/>
      <c r="L27" s="2"/>
      <c r="M27" s="2"/>
    </row>
    <row r="28" spans="2:13" ht="15">
      <c r="B28" s="280" t="s">
        <v>450</v>
      </c>
      <c r="C28" s="539">
        <v>34</v>
      </c>
      <c r="D28" s="540">
        <v>32</v>
      </c>
      <c r="E28" s="540">
        <v>32</v>
      </c>
      <c r="F28" s="290"/>
      <c r="G28" s="2"/>
      <c r="H28" s="2"/>
      <c r="I28" s="2"/>
      <c r="J28" s="2"/>
      <c r="K28" s="2"/>
      <c r="L28" s="2"/>
      <c r="M28" s="2"/>
    </row>
    <row r="29" spans="2:13" ht="15">
      <c r="B29" s="280"/>
      <c r="C29" s="539"/>
      <c r="D29" s="540"/>
      <c r="E29" s="540"/>
      <c r="F29" s="290"/>
      <c r="G29" s="2"/>
      <c r="H29" s="2"/>
      <c r="I29" s="2"/>
      <c r="J29" s="2"/>
      <c r="K29" s="2"/>
      <c r="L29" s="2"/>
      <c r="M29" s="2"/>
    </row>
    <row r="30" spans="2:13" ht="15">
      <c r="B30" s="280" t="s">
        <v>451</v>
      </c>
      <c r="C30" s="539">
        <v>14</v>
      </c>
      <c r="D30" s="540">
        <v>14</v>
      </c>
      <c r="E30" s="540">
        <v>14</v>
      </c>
      <c r="F30" s="290"/>
      <c r="G30" s="2"/>
      <c r="H30" s="2"/>
      <c r="I30" s="2"/>
      <c r="J30" s="2"/>
      <c r="K30" s="2"/>
      <c r="L30" s="2"/>
      <c r="M30" s="2"/>
    </row>
    <row r="31" spans="2:13" ht="15">
      <c r="B31" s="280"/>
      <c r="C31" s="539"/>
      <c r="D31" s="540"/>
      <c r="E31" s="540"/>
      <c r="F31" s="290"/>
      <c r="G31" s="2"/>
      <c r="H31" s="2"/>
      <c r="I31" s="2"/>
      <c r="J31" s="2"/>
      <c r="K31" s="2"/>
      <c r="L31" s="2"/>
      <c r="M31" s="2"/>
    </row>
    <row r="32" spans="2:13" ht="15.75" thickBot="1">
      <c r="B32" s="282" t="s">
        <v>452</v>
      </c>
      <c r="C32" s="541">
        <v>118</v>
      </c>
      <c r="D32" s="542">
        <v>119</v>
      </c>
      <c r="E32" s="542">
        <v>119</v>
      </c>
      <c r="F32" s="290"/>
      <c r="G32" s="2"/>
      <c r="H32" s="2"/>
      <c r="I32" s="2"/>
      <c r="J32" s="2"/>
      <c r="K32" s="2"/>
      <c r="L32" s="2"/>
      <c r="M32" s="2"/>
    </row>
    <row r="33" spans="2:13" ht="18" customHeight="1" thickBot="1">
      <c r="B33" s="283" t="s">
        <v>371</v>
      </c>
      <c r="C33" s="543">
        <f>SUM(C8:C32)</f>
        <v>383</v>
      </c>
      <c r="D33" s="544">
        <f>SUM(D8:D32)</f>
        <v>373</v>
      </c>
      <c r="E33" s="544">
        <f>SUM(E8:E32)</f>
        <v>372</v>
      </c>
      <c r="F33" s="179"/>
      <c r="G33" s="199"/>
      <c r="H33" s="2"/>
      <c r="I33" s="2"/>
      <c r="J33" s="2"/>
      <c r="K33" s="2"/>
      <c r="L33" s="2"/>
      <c r="M33" s="2"/>
    </row>
    <row r="34" spans="2:13" ht="15" customHeight="1">
      <c r="B34" s="279"/>
      <c r="C34" s="287"/>
      <c r="D34" s="287"/>
      <c r="E34" s="281"/>
      <c r="F34" s="241"/>
      <c r="G34" s="2"/>
      <c r="H34" s="2"/>
      <c r="I34" s="2"/>
      <c r="J34" s="2"/>
      <c r="K34" s="2"/>
      <c r="L34" s="2"/>
      <c r="M34" s="2"/>
    </row>
    <row r="35" spans="2:13" ht="48" customHeight="1" thickBot="1">
      <c r="B35" s="534" t="s">
        <v>367</v>
      </c>
      <c r="C35" s="535">
        <v>0</v>
      </c>
      <c r="D35" s="535">
        <v>0</v>
      </c>
      <c r="E35" s="536">
        <v>0</v>
      </c>
      <c r="F35" s="199"/>
      <c r="G35" s="2"/>
      <c r="H35" s="2"/>
      <c r="I35" s="2"/>
      <c r="J35" s="2"/>
      <c r="K35" s="2"/>
      <c r="L35" s="2"/>
      <c r="M35" s="2"/>
    </row>
    <row r="36" spans="2:13" ht="15">
      <c r="B36" s="293"/>
      <c r="C36" s="276"/>
      <c r="D36" s="295"/>
      <c r="E36" s="294"/>
      <c r="F36" s="199"/>
      <c r="G36" s="2"/>
      <c r="H36" s="2"/>
      <c r="I36" s="2"/>
      <c r="J36" s="2"/>
      <c r="K36" s="2"/>
      <c r="L36" s="2"/>
      <c r="M36" s="2"/>
    </row>
    <row r="37" spans="2:13" ht="18" customHeight="1" thickBot="1">
      <c r="B37" s="277" t="s">
        <v>236</v>
      </c>
      <c r="C37" s="285" t="s">
        <v>237</v>
      </c>
      <c r="D37" s="278"/>
      <c r="E37" s="286"/>
      <c r="F37" s="199"/>
      <c r="G37" s="2"/>
      <c r="H37" s="2"/>
      <c r="I37" s="2"/>
      <c r="J37" s="2"/>
      <c r="K37" s="2"/>
      <c r="L37" s="2"/>
      <c r="M37" s="2"/>
    </row>
    <row r="38" spans="2:13" ht="15">
      <c r="B38" s="280"/>
      <c r="C38" s="279"/>
      <c r="D38" s="287"/>
      <c r="E38" s="281"/>
      <c r="F38" s="199"/>
      <c r="G38" s="2"/>
      <c r="H38" s="2"/>
      <c r="I38" s="2"/>
      <c r="J38" s="2"/>
      <c r="K38" s="2"/>
      <c r="L38" s="2"/>
      <c r="M38" s="2"/>
    </row>
    <row r="39" spans="2:13" ht="16.5" customHeight="1">
      <c r="B39" s="308">
        <v>2001</v>
      </c>
      <c r="C39" s="690">
        <v>11.6</v>
      </c>
      <c r="D39" s="691"/>
      <c r="E39" s="692"/>
      <c r="F39" s="199"/>
      <c r="G39" s="2"/>
      <c r="H39" s="2"/>
      <c r="I39" s="2"/>
      <c r="J39" s="2"/>
      <c r="K39" s="2"/>
      <c r="L39" s="2"/>
      <c r="M39" s="2"/>
    </row>
    <row r="40" spans="2:13" ht="16.5" customHeight="1">
      <c r="B40" s="308">
        <v>2002</v>
      </c>
      <c r="C40" s="690">
        <v>11.8</v>
      </c>
      <c r="D40" s="691"/>
      <c r="E40" s="692"/>
      <c r="F40" s="199"/>
      <c r="G40" s="2"/>
      <c r="H40" s="2"/>
      <c r="I40" s="2"/>
      <c r="J40" s="2"/>
      <c r="K40" s="2"/>
      <c r="L40" s="2"/>
      <c r="M40" s="2"/>
    </row>
    <row r="41" spans="2:13" ht="16.5" customHeight="1">
      <c r="B41" s="308">
        <v>2003</v>
      </c>
      <c r="C41" s="690">
        <v>11.5</v>
      </c>
      <c r="D41" s="691"/>
      <c r="E41" s="692"/>
      <c r="F41" s="199"/>
      <c r="G41" s="2"/>
      <c r="H41" s="2"/>
      <c r="I41" s="2"/>
      <c r="J41" s="2"/>
      <c r="K41" s="2"/>
      <c r="L41" s="2"/>
      <c r="M41" s="2"/>
    </row>
    <row r="42" spans="2:13" ht="16.5" customHeight="1">
      <c r="B42" s="308">
        <v>2004</v>
      </c>
      <c r="C42" s="690">
        <v>11.5</v>
      </c>
      <c r="D42" s="691"/>
      <c r="E42" s="692"/>
      <c r="F42" s="199"/>
      <c r="G42" s="2"/>
      <c r="H42" s="2"/>
      <c r="I42" s="2"/>
      <c r="J42" s="2"/>
      <c r="K42" s="2"/>
      <c r="L42" s="2"/>
      <c r="M42" s="2"/>
    </row>
    <row r="43" spans="2:13" ht="16.5" customHeight="1" thickBot="1">
      <c r="B43" s="277">
        <v>2005</v>
      </c>
      <c r="C43" s="693">
        <v>11.5</v>
      </c>
      <c r="D43" s="694"/>
      <c r="E43" s="695"/>
      <c r="F43" s="290"/>
      <c r="G43" s="2"/>
      <c r="H43" s="2"/>
      <c r="I43" s="2"/>
      <c r="J43" s="2"/>
      <c r="K43" s="2"/>
      <c r="L43" s="2"/>
      <c r="M43" s="2"/>
    </row>
    <row r="44" spans="2:13" ht="15">
      <c r="B44" s="287"/>
      <c r="C44" s="287"/>
      <c r="D44" s="287"/>
      <c r="E44" s="287"/>
      <c r="F44" s="179"/>
      <c r="G44" s="199"/>
      <c r="H44" s="2"/>
      <c r="I44" s="2"/>
      <c r="J44" s="2"/>
      <c r="K44" s="2"/>
      <c r="L44" s="2"/>
      <c r="M44" s="2"/>
    </row>
    <row r="45" spans="2:13" ht="15">
      <c r="B45" s="287"/>
      <c r="C45" s="287"/>
      <c r="D45" s="287"/>
      <c r="E45" s="287"/>
      <c r="F45" s="179"/>
      <c r="G45" s="199"/>
      <c r="H45" s="2"/>
      <c r="I45" s="2"/>
      <c r="J45" s="2"/>
      <c r="K45" s="2"/>
      <c r="L45" s="2"/>
      <c r="M45" s="2"/>
    </row>
    <row r="46" spans="2:13" ht="13.5" customHeight="1">
      <c r="B46" s="687"/>
      <c r="C46" s="688"/>
      <c r="D46" s="688"/>
      <c r="E46" s="689"/>
      <c r="F46" s="201"/>
      <c r="G46" s="2"/>
      <c r="H46" s="2"/>
      <c r="I46" s="2"/>
      <c r="J46" s="2"/>
      <c r="K46" s="2"/>
      <c r="L46" s="2"/>
      <c r="M46" s="2"/>
    </row>
    <row r="47" spans="2:13" ht="15">
      <c r="B47" s="683"/>
      <c r="C47" s="684"/>
      <c r="D47" s="684"/>
      <c r="E47" s="685"/>
      <c r="F47" s="2"/>
      <c r="G47" s="2"/>
      <c r="H47" s="2"/>
      <c r="I47" s="2"/>
      <c r="J47" s="2"/>
      <c r="K47" s="2"/>
      <c r="L47" s="2"/>
      <c r="M47" s="2"/>
    </row>
    <row r="48" spans="2:13" ht="13.5" customHeight="1">
      <c r="B48" s="284"/>
      <c r="C48" s="284"/>
      <c r="D48" s="284"/>
      <c r="E48" s="284"/>
      <c r="F48" s="2"/>
      <c r="G48" s="2"/>
      <c r="H48" s="2"/>
      <c r="I48" s="2"/>
      <c r="J48" s="2"/>
      <c r="K48" s="2"/>
      <c r="L48" s="2"/>
      <c r="M48" s="2"/>
    </row>
    <row r="49" spans="2:13" ht="15">
      <c r="B49" s="2"/>
      <c r="C49" s="2"/>
      <c r="D49" s="2"/>
      <c r="E49" s="2"/>
      <c r="F49" s="2"/>
      <c r="G49" s="2"/>
      <c r="H49" s="2"/>
      <c r="I49" s="2"/>
      <c r="J49" s="2"/>
      <c r="K49" s="2"/>
      <c r="L49" s="2"/>
      <c r="M49" s="2"/>
    </row>
    <row r="50" spans="2:13" ht="15">
      <c r="B50" s="2"/>
      <c r="C50" s="2"/>
      <c r="D50" s="2"/>
      <c r="E50" s="2"/>
      <c r="F50" s="2"/>
      <c r="G50" s="2"/>
      <c r="H50" s="2"/>
      <c r="I50" s="2"/>
      <c r="J50" s="2"/>
      <c r="K50" s="2"/>
      <c r="L50" s="2"/>
      <c r="M50" s="2"/>
    </row>
    <row r="51" spans="2:13" ht="15">
      <c r="B51" s="2"/>
      <c r="C51" s="2"/>
      <c r="D51" s="2"/>
      <c r="E51" s="2"/>
      <c r="F51" s="2"/>
      <c r="G51" s="2"/>
      <c r="H51" s="2"/>
      <c r="I51" s="2"/>
      <c r="J51" s="2"/>
      <c r="K51" s="2"/>
      <c r="L51" s="2"/>
      <c r="M51" s="2"/>
    </row>
    <row r="52" spans="2:13" ht="15">
      <c r="B52" s="2"/>
      <c r="C52" s="2"/>
      <c r="D52" s="2"/>
      <c r="E52" s="2"/>
      <c r="F52" s="2"/>
      <c r="G52" s="2"/>
      <c r="H52" s="2"/>
      <c r="I52" s="2"/>
      <c r="J52" s="2"/>
      <c r="K52" s="2"/>
      <c r="L52" s="2"/>
      <c r="M52" s="2"/>
    </row>
    <row r="53" spans="2:13" ht="15">
      <c r="B53" s="2"/>
      <c r="C53" s="2"/>
      <c r="D53" s="2"/>
      <c r="E53" s="2"/>
      <c r="F53" s="2"/>
      <c r="G53" s="2"/>
      <c r="H53" s="2"/>
      <c r="I53" s="2"/>
      <c r="J53" s="2"/>
      <c r="K53" s="2"/>
      <c r="L53" s="2"/>
      <c r="M53" s="2"/>
    </row>
    <row r="54" spans="2:13" ht="15">
      <c r="B54" s="2"/>
      <c r="C54" s="2"/>
      <c r="D54" s="2"/>
      <c r="E54" s="2"/>
      <c r="F54" s="2"/>
      <c r="G54" s="2"/>
      <c r="H54" s="2"/>
      <c r="I54" s="2"/>
      <c r="J54" s="2"/>
      <c r="K54" s="2"/>
      <c r="L54" s="2"/>
      <c r="M54" s="2"/>
    </row>
    <row r="55" spans="2:13" ht="15">
      <c r="B55" s="2"/>
      <c r="C55" s="2"/>
      <c r="D55" s="2"/>
      <c r="E55" s="2"/>
      <c r="F55" s="2"/>
      <c r="G55" s="2"/>
      <c r="H55" s="2"/>
      <c r="I55" s="2"/>
      <c r="J55" s="2"/>
      <c r="K55" s="2"/>
      <c r="L55" s="2"/>
      <c r="M55" s="2"/>
    </row>
    <row r="56" spans="2:13" ht="15">
      <c r="B56" s="2"/>
      <c r="C56" s="2"/>
      <c r="D56" s="2"/>
      <c r="E56" s="2"/>
      <c r="F56" s="2"/>
      <c r="G56" s="2"/>
      <c r="H56" s="2"/>
      <c r="I56" s="2"/>
      <c r="J56" s="2"/>
      <c r="K56" s="2"/>
      <c r="L56" s="2"/>
      <c r="M56" s="2"/>
    </row>
    <row r="57" spans="2:13" ht="15">
      <c r="B57" s="2"/>
      <c r="C57" s="2"/>
      <c r="D57" s="2"/>
      <c r="E57" s="2"/>
      <c r="F57" s="2"/>
      <c r="G57" s="2"/>
      <c r="H57" s="2"/>
      <c r="I57" s="2"/>
      <c r="J57" s="2"/>
      <c r="K57" s="2"/>
      <c r="L57" s="2"/>
      <c r="M57" s="2"/>
    </row>
    <row r="58" spans="2:13" ht="15">
      <c r="B58" s="2"/>
      <c r="C58" s="2"/>
      <c r="D58" s="2"/>
      <c r="E58" s="2"/>
      <c r="F58" s="2"/>
      <c r="G58" s="2"/>
      <c r="H58" s="2"/>
      <c r="I58" s="2"/>
      <c r="J58" s="2"/>
      <c r="K58" s="2"/>
      <c r="L58" s="2"/>
      <c r="M58" s="2"/>
    </row>
    <row r="59" spans="2:13" ht="15">
      <c r="B59" s="2"/>
      <c r="C59" s="2"/>
      <c r="D59" s="2"/>
      <c r="E59" s="2"/>
      <c r="F59" s="2"/>
      <c r="G59" s="2"/>
      <c r="H59" s="2"/>
      <c r="I59" s="2"/>
      <c r="J59" s="2"/>
      <c r="K59" s="2"/>
      <c r="L59" s="2"/>
      <c r="M59" s="2"/>
    </row>
    <row r="60" spans="2:13" ht="15">
      <c r="B60" s="2"/>
      <c r="C60" s="2"/>
      <c r="D60" s="2"/>
      <c r="E60" s="2"/>
      <c r="F60" s="2"/>
      <c r="G60" s="2"/>
      <c r="H60" s="2"/>
      <c r="I60" s="2"/>
      <c r="J60" s="2"/>
      <c r="K60" s="2"/>
      <c r="L60" s="2"/>
      <c r="M60" s="2"/>
    </row>
    <row r="61" spans="2:13" ht="15">
      <c r="B61" s="2"/>
      <c r="C61" s="2"/>
      <c r="D61" s="2"/>
      <c r="E61" s="2"/>
      <c r="F61" s="2"/>
      <c r="G61" s="2"/>
      <c r="H61" s="2"/>
      <c r="I61" s="2"/>
      <c r="J61" s="2"/>
      <c r="K61" s="2"/>
      <c r="L61" s="2"/>
      <c r="M61" s="2"/>
    </row>
    <row r="62" spans="2:13" ht="15">
      <c r="B62" s="2"/>
      <c r="C62" s="2"/>
      <c r="D62" s="2"/>
      <c r="E62" s="2"/>
      <c r="F62" s="2"/>
      <c r="G62" s="2"/>
      <c r="H62" s="2"/>
      <c r="I62" s="2"/>
      <c r="J62" s="2"/>
      <c r="K62" s="2"/>
      <c r="L62" s="2"/>
      <c r="M62" s="2"/>
    </row>
    <row r="63" spans="2:13" ht="15">
      <c r="B63" s="2"/>
      <c r="C63" s="2"/>
      <c r="D63" s="2"/>
      <c r="E63" s="2"/>
      <c r="F63" s="2"/>
      <c r="G63" s="2"/>
      <c r="H63" s="2"/>
      <c r="I63" s="2"/>
      <c r="J63" s="2"/>
      <c r="K63" s="2"/>
      <c r="L63" s="2"/>
      <c r="M63" s="2"/>
    </row>
    <row r="64" spans="2:13" ht="15">
      <c r="B64" s="2"/>
      <c r="C64" s="2"/>
      <c r="D64" s="2"/>
      <c r="E64" s="2"/>
      <c r="F64" s="2"/>
      <c r="G64" s="2"/>
      <c r="H64" s="2"/>
      <c r="I64" s="2"/>
      <c r="J64" s="2"/>
      <c r="K64" s="2"/>
      <c r="L64" s="2"/>
      <c r="M64" s="2"/>
    </row>
    <row r="65" spans="2:13" ht="15">
      <c r="B65" s="2"/>
      <c r="C65" s="2"/>
      <c r="D65" s="2"/>
      <c r="E65" s="2"/>
      <c r="F65" s="2"/>
      <c r="G65" s="2"/>
      <c r="H65" s="2"/>
      <c r="I65" s="2"/>
      <c r="J65" s="2"/>
      <c r="K65" s="2"/>
      <c r="L65" s="2"/>
      <c r="M65" s="2"/>
    </row>
    <row r="66" spans="2:13" ht="15">
      <c r="B66" s="2"/>
      <c r="C66" s="2"/>
      <c r="D66" s="2"/>
      <c r="E66" s="2"/>
      <c r="F66" s="2"/>
      <c r="G66" s="2"/>
      <c r="H66" s="2"/>
      <c r="I66" s="2"/>
      <c r="J66" s="2"/>
      <c r="K66" s="2"/>
      <c r="L66" s="2"/>
      <c r="M66" s="2"/>
    </row>
    <row r="67" spans="2:13" ht="15">
      <c r="B67" s="2"/>
      <c r="C67" s="2"/>
      <c r="D67" s="2"/>
      <c r="E67" s="2"/>
      <c r="F67" s="2"/>
      <c r="G67" s="2"/>
      <c r="H67" s="2"/>
      <c r="I67" s="2"/>
      <c r="J67" s="2"/>
      <c r="K67" s="2"/>
      <c r="L67" s="2"/>
      <c r="M67" s="2"/>
    </row>
    <row r="68" spans="2:13" ht="15">
      <c r="B68" s="2"/>
      <c r="C68" s="2"/>
      <c r="D68" s="2"/>
      <c r="E68" s="2"/>
      <c r="F68" s="2"/>
      <c r="G68" s="2"/>
      <c r="H68" s="2"/>
      <c r="I68" s="2"/>
      <c r="J68" s="2"/>
      <c r="K68" s="2"/>
      <c r="L68" s="2"/>
      <c r="M68" s="2"/>
    </row>
    <row r="69" spans="2:13" ht="15">
      <c r="B69" s="2"/>
      <c r="C69" s="2"/>
      <c r="D69" s="2"/>
      <c r="E69" s="2"/>
      <c r="F69" s="2"/>
      <c r="G69" s="2"/>
      <c r="H69" s="2"/>
      <c r="I69" s="2"/>
      <c r="J69" s="2"/>
      <c r="K69" s="2"/>
      <c r="L69" s="2"/>
      <c r="M69" s="2"/>
    </row>
    <row r="70" spans="2:13" ht="15">
      <c r="B70" s="2"/>
      <c r="C70" s="2"/>
      <c r="D70" s="2"/>
      <c r="E70" s="2"/>
      <c r="F70" s="2"/>
      <c r="G70" s="2"/>
      <c r="H70" s="2"/>
      <c r="I70" s="2"/>
      <c r="J70" s="2"/>
      <c r="K70" s="2"/>
      <c r="L70" s="2"/>
      <c r="M70" s="2"/>
    </row>
    <row r="71" spans="2:13" ht="15">
      <c r="B71" s="2"/>
      <c r="C71" s="2"/>
      <c r="D71" s="2"/>
      <c r="E71" s="2"/>
      <c r="F71" s="2"/>
      <c r="G71" s="2"/>
      <c r="H71" s="2"/>
      <c r="I71" s="2"/>
      <c r="J71" s="2"/>
      <c r="K71" s="2"/>
      <c r="L71" s="2"/>
      <c r="M71" s="2"/>
    </row>
    <row r="72" spans="2:13" ht="15">
      <c r="B72" s="2"/>
      <c r="C72" s="2"/>
      <c r="D72" s="2"/>
      <c r="E72" s="2"/>
      <c r="F72" s="2"/>
      <c r="G72" s="2"/>
      <c r="H72" s="2"/>
      <c r="I72" s="2"/>
      <c r="J72" s="2"/>
      <c r="K72" s="2"/>
      <c r="L72" s="2"/>
      <c r="M72" s="2"/>
    </row>
    <row r="73" spans="2:13" ht="15">
      <c r="B73" s="2"/>
      <c r="C73" s="2"/>
      <c r="D73" s="2"/>
      <c r="E73" s="2"/>
      <c r="F73" s="2"/>
      <c r="G73" s="2"/>
      <c r="H73" s="2"/>
      <c r="I73" s="2"/>
      <c r="J73" s="2"/>
      <c r="K73" s="2"/>
      <c r="L73" s="2"/>
      <c r="M73" s="2"/>
    </row>
    <row r="74" spans="2:13" ht="15">
      <c r="B74" s="2"/>
      <c r="C74" s="2"/>
      <c r="D74" s="2"/>
      <c r="E74" s="2"/>
      <c r="F74" s="2"/>
      <c r="G74" s="2"/>
      <c r="H74" s="2"/>
      <c r="I74" s="2"/>
      <c r="J74" s="2"/>
      <c r="K74" s="2"/>
      <c r="L74" s="2"/>
      <c r="M74" s="2"/>
    </row>
    <row r="75" spans="2:13" ht="15">
      <c r="B75" s="2"/>
      <c r="C75" s="2"/>
      <c r="D75" s="2"/>
      <c r="E75" s="2"/>
      <c r="F75" s="2"/>
      <c r="G75" s="2"/>
      <c r="H75" s="2"/>
      <c r="I75" s="2"/>
      <c r="J75" s="2"/>
      <c r="K75" s="2"/>
      <c r="L75" s="2"/>
      <c r="M75" s="2"/>
    </row>
    <row r="76" spans="2:13" ht="15">
      <c r="B76" s="2"/>
      <c r="C76" s="2"/>
      <c r="D76" s="2"/>
      <c r="E76" s="2"/>
      <c r="F76" s="2"/>
      <c r="G76" s="2"/>
      <c r="H76" s="2"/>
      <c r="I76" s="2"/>
      <c r="J76" s="2"/>
      <c r="K76" s="2"/>
      <c r="L76" s="2"/>
      <c r="M76" s="2"/>
    </row>
    <row r="77" spans="2:13" ht="15">
      <c r="B77" s="2"/>
      <c r="C77" s="2"/>
      <c r="D77" s="2"/>
      <c r="E77" s="2"/>
      <c r="F77" s="2"/>
      <c r="G77" s="2"/>
      <c r="H77" s="2"/>
      <c r="I77" s="2"/>
      <c r="J77" s="2"/>
      <c r="K77" s="2"/>
      <c r="L77" s="2"/>
      <c r="M77" s="2"/>
    </row>
    <row r="78" spans="2:13" ht="15">
      <c r="B78" s="2"/>
      <c r="C78" s="2"/>
      <c r="D78" s="2"/>
      <c r="E78" s="2"/>
      <c r="F78" s="2"/>
      <c r="G78" s="2"/>
      <c r="H78" s="2"/>
      <c r="I78" s="2"/>
      <c r="J78" s="2"/>
      <c r="K78" s="2"/>
      <c r="L78" s="2"/>
      <c r="M78" s="2"/>
    </row>
    <row r="79" spans="2:13" ht="15">
      <c r="B79" s="2"/>
      <c r="C79" s="2"/>
      <c r="D79" s="2"/>
      <c r="E79" s="2"/>
      <c r="F79" s="2"/>
      <c r="G79" s="2"/>
      <c r="H79" s="2"/>
      <c r="I79" s="2"/>
      <c r="J79" s="2"/>
      <c r="K79" s="2"/>
      <c r="L79" s="2"/>
      <c r="M79" s="2"/>
    </row>
    <row r="80" spans="2:13" ht="15">
      <c r="B80" s="2"/>
      <c r="C80" s="2"/>
      <c r="D80" s="2"/>
      <c r="E80" s="2"/>
      <c r="F80" s="2"/>
      <c r="G80" s="2"/>
      <c r="H80" s="2"/>
      <c r="I80" s="2"/>
      <c r="J80" s="2"/>
      <c r="K80" s="2"/>
      <c r="L80" s="2"/>
      <c r="M80" s="2"/>
    </row>
    <row r="81" spans="2:13" ht="15">
      <c r="B81" s="2"/>
      <c r="C81" s="2"/>
      <c r="D81" s="2"/>
      <c r="E81" s="2"/>
      <c r="F81" s="2"/>
      <c r="G81" s="2"/>
      <c r="H81" s="2"/>
      <c r="I81" s="2"/>
      <c r="J81" s="2"/>
      <c r="K81" s="2"/>
      <c r="L81" s="2"/>
      <c r="M81" s="2"/>
    </row>
    <row r="82" spans="2:13" ht="15">
      <c r="B82" s="2"/>
      <c r="C82" s="2"/>
      <c r="D82" s="2"/>
      <c r="E82" s="2"/>
      <c r="F82" s="2"/>
      <c r="G82" s="2"/>
      <c r="H82" s="2"/>
      <c r="I82" s="2"/>
      <c r="J82" s="2"/>
      <c r="K82" s="2"/>
      <c r="L82" s="2"/>
      <c r="M82" s="2"/>
    </row>
    <row r="83" spans="2:13" ht="15">
      <c r="B83" s="2"/>
      <c r="C83" s="2"/>
      <c r="D83" s="2"/>
      <c r="E83" s="2"/>
      <c r="F83" s="2"/>
      <c r="G83" s="2"/>
      <c r="H83" s="2"/>
      <c r="I83" s="2"/>
      <c r="J83" s="2"/>
      <c r="K83" s="2"/>
      <c r="L83" s="2"/>
      <c r="M83" s="2"/>
    </row>
    <row r="84" spans="2:13" ht="15">
      <c r="B84" s="2"/>
      <c r="C84" s="2"/>
      <c r="D84" s="2"/>
      <c r="E84" s="2"/>
      <c r="F84" s="2"/>
      <c r="G84" s="2"/>
      <c r="H84" s="2"/>
      <c r="I84" s="2"/>
      <c r="J84" s="2"/>
      <c r="K84" s="2"/>
      <c r="L84" s="2"/>
      <c r="M84" s="2"/>
    </row>
    <row r="85" spans="2:13" ht="15">
      <c r="B85" s="2"/>
      <c r="C85" s="2"/>
      <c r="D85" s="2"/>
      <c r="E85" s="2"/>
      <c r="F85" s="2"/>
      <c r="G85" s="2"/>
      <c r="H85" s="2"/>
      <c r="I85" s="2"/>
      <c r="J85" s="2"/>
      <c r="K85" s="2"/>
      <c r="L85" s="2"/>
      <c r="M85" s="2"/>
    </row>
    <row r="86" spans="2:13" ht="15">
      <c r="B86" s="2"/>
      <c r="C86" s="2"/>
      <c r="D86" s="2"/>
      <c r="E86" s="2"/>
      <c r="F86" s="2"/>
      <c r="G86" s="2"/>
      <c r="H86" s="2"/>
      <c r="I86" s="2"/>
      <c r="J86" s="2"/>
      <c r="K86" s="2"/>
      <c r="L86" s="2"/>
      <c r="M86" s="2"/>
    </row>
    <row r="87" spans="2:13" ht="15">
      <c r="B87" s="2"/>
      <c r="C87" s="2"/>
      <c r="D87" s="2"/>
      <c r="E87" s="2"/>
      <c r="F87" s="2"/>
      <c r="G87" s="2"/>
      <c r="H87" s="2"/>
      <c r="I87" s="2"/>
      <c r="J87" s="2"/>
      <c r="K87" s="2"/>
      <c r="L87" s="2"/>
      <c r="M87" s="2"/>
    </row>
    <row r="88" spans="2:13" ht="15">
      <c r="B88" s="2"/>
      <c r="C88" s="2"/>
      <c r="D88" s="2"/>
      <c r="E88" s="2"/>
      <c r="F88" s="2"/>
      <c r="G88" s="2"/>
      <c r="H88" s="2"/>
      <c r="I88" s="2"/>
      <c r="J88" s="2"/>
      <c r="K88" s="2"/>
      <c r="L88" s="2"/>
      <c r="M88" s="2"/>
    </row>
    <row r="89" spans="2:13" ht="15">
      <c r="B89" s="2"/>
      <c r="C89" s="2"/>
      <c r="D89" s="2"/>
      <c r="E89" s="2"/>
      <c r="F89" s="2"/>
      <c r="G89" s="2"/>
      <c r="H89" s="2"/>
      <c r="I89" s="2"/>
      <c r="J89" s="2"/>
      <c r="K89" s="2"/>
      <c r="L89" s="2"/>
      <c r="M89" s="2"/>
    </row>
    <row r="90" spans="2:13" ht="15">
      <c r="B90" s="2"/>
      <c r="C90" s="2"/>
      <c r="D90" s="2"/>
      <c r="E90" s="2"/>
      <c r="F90" s="2"/>
      <c r="G90" s="2"/>
      <c r="H90" s="2"/>
      <c r="I90" s="2"/>
      <c r="J90" s="2"/>
      <c r="K90" s="2"/>
      <c r="L90" s="2"/>
      <c r="M90" s="2"/>
    </row>
    <row r="91" spans="2:13" ht="15">
      <c r="B91" s="2"/>
      <c r="C91" s="2"/>
      <c r="D91" s="2"/>
      <c r="E91" s="2"/>
      <c r="F91" s="2"/>
      <c r="G91" s="2"/>
      <c r="H91" s="2"/>
      <c r="I91" s="2"/>
      <c r="J91" s="2"/>
      <c r="K91" s="2"/>
      <c r="L91" s="2"/>
      <c r="M91" s="2"/>
    </row>
    <row r="92" spans="2:13" ht="15">
      <c r="B92" s="2"/>
      <c r="C92" s="2"/>
      <c r="D92" s="2"/>
      <c r="E92" s="2"/>
      <c r="F92" s="2"/>
      <c r="G92" s="2"/>
      <c r="H92" s="2"/>
      <c r="I92" s="2"/>
      <c r="J92" s="2"/>
      <c r="K92" s="2"/>
      <c r="L92" s="2"/>
      <c r="M92" s="2"/>
    </row>
    <row r="93" spans="2:13" ht="15">
      <c r="B93" s="2"/>
      <c r="C93" s="2"/>
      <c r="D93" s="2"/>
      <c r="E93" s="2"/>
      <c r="F93" s="2"/>
      <c r="G93" s="2"/>
      <c r="H93" s="2"/>
      <c r="I93" s="2"/>
      <c r="J93" s="2"/>
      <c r="K93" s="2"/>
      <c r="L93" s="2"/>
      <c r="M93" s="2"/>
    </row>
    <row r="94" spans="2:13" ht="15">
      <c r="B94" s="2"/>
      <c r="C94" s="2"/>
      <c r="D94" s="2"/>
      <c r="E94" s="2"/>
      <c r="F94" s="2"/>
      <c r="G94" s="2"/>
      <c r="H94" s="2"/>
      <c r="I94" s="2"/>
      <c r="J94" s="2"/>
      <c r="K94" s="2"/>
      <c r="L94" s="2"/>
      <c r="M94" s="2"/>
    </row>
    <row r="95" spans="2:13" ht="15">
      <c r="B95" s="2"/>
      <c r="C95" s="2"/>
      <c r="D95" s="2"/>
      <c r="E95" s="2"/>
      <c r="F95" s="2"/>
      <c r="G95" s="2"/>
      <c r="H95" s="2"/>
      <c r="I95" s="2"/>
      <c r="J95" s="2"/>
      <c r="K95" s="2"/>
      <c r="L95" s="2"/>
      <c r="M95" s="2"/>
    </row>
    <row r="96" spans="2:13" ht="15">
      <c r="B96" s="2"/>
      <c r="C96" s="2"/>
      <c r="D96" s="2"/>
      <c r="E96" s="2"/>
      <c r="F96" s="2"/>
      <c r="G96" s="2"/>
      <c r="H96" s="2"/>
      <c r="I96" s="2"/>
      <c r="J96" s="2"/>
      <c r="K96" s="2"/>
      <c r="L96" s="2"/>
      <c r="M96" s="2"/>
    </row>
    <row r="97" spans="2:13" ht="15">
      <c r="B97" s="2"/>
      <c r="C97" s="2"/>
      <c r="D97" s="2"/>
      <c r="E97" s="2"/>
      <c r="F97" s="2"/>
      <c r="G97" s="2"/>
      <c r="H97" s="2"/>
      <c r="I97" s="2"/>
      <c r="J97" s="2"/>
      <c r="K97" s="2"/>
      <c r="L97" s="2"/>
      <c r="M97" s="2"/>
    </row>
    <row r="98" spans="2:13" ht="15">
      <c r="B98" s="2"/>
      <c r="C98" s="2"/>
      <c r="D98" s="2"/>
      <c r="E98" s="2"/>
      <c r="F98" s="2"/>
      <c r="G98" s="2"/>
      <c r="H98" s="2"/>
      <c r="I98" s="2"/>
      <c r="J98" s="2"/>
      <c r="K98" s="2"/>
      <c r="L98" s="2"/>
      <c r="M98" s="2"/>
    </row>
    <row r="99" spans="2:13" ht="15">
      <c r="B99" s="2"/>
      <c r="C99" s="2"/>
      <c r="D99" s="2"/>
      <c r="E99" s="2"/>
      <c r="F99" s="2"/>
      <c r="G99" s="2"/>
      <c r="H99" s="2"/>
      <c r="I99" s="2"/>
      <c r="J99" s="2"/>
      <c r="K99" s="2"/>
      <c r="L99" s="2"/>
      <c r="M99" s="2"/>
    </row>
    <row r="100" spans="2:13" ht="15">
      <c r="B100" s="2"/>
      <c r="C100" s="2"/>
      <c r="D100" s="2"/>
      <c r="E100" s="2"/>
      <c r="F100" s="2"/>
      <c r="G100" s="2"/>
      <c r="H100" s="2"/>
      <c r="I100" s="2"/>
      <c r="J100" s="2"/>
      <c r="K100" s="2"/>
      <c r="L100" s="2"/>
      <c r="M100" s="2"/>
    </row>
    <row r="101" spans="2:13" ht="15">
      <c r="B101" s="2"/>
      <c r="C101" s="2"/>
      <c r="D101" s="2"/>
      <c r="E101" s="2"/>
      <c r="F101" s="2"/>
      <c r="G101" s="2"/>
      <c r="H101" s="2"/>
      <c r="I101" s="2"/>
      <c r="J101" s="2"/>
      <c r="K101" s="2"/>
      <c r="L101" s="2"/>
      <c r="M101" s="2"/>
    </row>
    <row r="102" spans="2:13" ht="15">
      <c r="B102" s="2"/>
      <c r="C102" s="2"/>
      <c r="D102" s="2"/>
      <c r="E102" s="2"/>
      <c r="F102" s="2"/>
      <c r="G102" s="2"/>
      <c r="H102" s="2"/>
      <c r="I102" s="2"/>
      <c r="J102" s="2"/>
      <c r="K102" s="2"/>
      <c r="L102" s="2"/>
      <c r="M102" s="2"/>
    </row>
    <row r="103" spans="2:13" ht="15">
      <c r="B103" s="2"/>
      <c r="C103" s="2"/>
      <c r="D103" s="2"/>
      <c r="E103" s="2"/>
      <c r="F103" s="2"/>
      <c r="G103" s="2"/>
      <c r="H103" s="2"/>
      <c r="I103" s="2"/>
      <c r="J103" s="2"/>
      <c r="K103" s="2"/>
      <c r="L103" s="2"/>
      <c r="M103" s="2"/>
    </row>
    <row r="104" spans="2:13" ht="15">
      <c r="B104" s="2"/>
      <c r="C104" s="2"/>
      <c r="D104" s="2"/>
      <c r="E104" s="2"/>
      <c r="F104" s="2"/>
      <c r="G104" s="2"/>
      <c r="H104" s="2"/>
      <c r="I104" s="2"/>
      <c r="J104" s="2"/>
      <c r="K104" s="2"/>
      <c r="L104" s="2"/>
      <c r="M104" s="2"/>
    </row>
    <row r="105" spans="2:13" ht="15">
      <c r="B105" s="2"/>
      <c r="C105" s="2"/>
      <c r="D105" s="2"/>
      <c r="E105" s="2"/>
      <c r="F105" s="2"/>
      <c r="G105" s="2"/>
      <c r="H105" s="2"/>
      <c r="I105" s="2"/>
      <c r="J105" s="2"/>
      <c r="K105" s="2"/>
      <c r="L105" s="2"/>
      <c r="M105" s="2"/>
    </row>
    <row r="106" spans="2:13" ht="15">
      <c r="B106" s="2"/>
      <c r="C106" s="2"/>
      <c r="D106" s="2"/>
      <c r="E106" s="2"/>
      <c r="F106" s="2"/>
      <c r="G106" s="2"/>
      <c r="H106" s="2"/>
      <c r="I106" s="2"/>
      <c r="J106" s="2"/>
      <c r="K106" s="2"/>
      <c r="L106" s="2"/>
      <c r="M106" s="2"/>
    </row>
    <row r="107" spans="2:13" ht="15">
      <c r="B107" s="2"/>
      <c r="C107" s="2"/>
      <c r="D107" s="2"/>
      <c r="E107" s="2"/>
      <c r="F107" s="2"/>
      <c r="G107" s="2"/>
      <c r="H107" s="2"/>
      <c r="I107" s="2"/>
      <c r="J107" s="2"/>
      <c r="K107" s="2"/>
      <c r="L107" s="2"/>
      <c r="M107" s="2"/>
    </row>
    <row r="108" spans="2:13" ht="15">
      <c r="B108" s="2"/>
      <c r="C108" s="2"/>
      <c r="D108" s="2"/>
      <c r="E108" s="2"/>
      <c r="F108" s="2"/>
      <c r="G108" s="2"/>
      <c r="H108" s="2"/>
      <c r="I108" s="2"/>
      <c r="J108" s="2"/>
      <c r="K108" s="2"/>
      <c r="L108" s="2"/>
      <c r="M108" s="2"/>
    </row>
    <row r="109" spans="2:13" ht="15">
      <c r="B109" s="2"/>
      <c r="C109" s="2"/>
      <c r="D109" s="2"/>
      <c r="E109" s="2"/>
      <c r="F109" s="2"/>
      <c r="G109" s="2"/>
      <c r="H109" s="2"/>
      <c r="I109" s="2"/>
      <c r="J109" s="2"/>
      <c r="K109" s="2"/>
      <c r="L109" s="2"/>
      <c r="M109" s="2"/>
    </row>
    <row r="110" spans="2:13" ht="15">
      <c r="B110" s="2"/>
      <c r="C110" s="2"/>
      <c r="D110" s="2"/>
      <c r="E110" s="2"/>
      <c r="F110" s="2"/>
      <c r="G110" s="2"/>
      <c r="H110" s="2"/>
      <c r="I110" s="2"/>
      <c r="J110" s="2"/>
      <c r="K110" s="2"/>
      <c r="L110" s="2"/>
      <c r="M110" s="2"/>
    </row>
    <row r="111" spans="2:13" ht="15">
      <c r="B111" s="2"/>
      <c r="C111" s="2"/>
      <c r="D111" s="2"/>
      <c r="E111" s="2"/>
      <c r="F111" s="2"/>
      <c r="G111" s="2"/>
      <c r="H111" s="2"/>
      <c r="I111" s="2"/>
      <c r="J111" s="2"/>
      <c r="K111" s="2"/>
      <c r="L111" s="2"/>
      <c r="M111" s="2"/>
    </row>
    <row r="112" spans="2:13" ht="15">
      <c r="B112" s="2"/>
      <c r="C112" s="2"/>
      <c r="D112" s="2"/>
      <c r="E112" s="2"/>
      <c r="F112" s="2"/>
      <c r="G112" s="2"/>
      <c r="H112" s="2"/>
      <c r="I112" s="2"/>
      <c r="J112" s="2"/>
      <c r="K112" s="2"/>
      <c r="L112" s="2"/>
      <c r="M112" s="2"/>
    </row>
    <row r="113" spans="2:13" ht="15">
      <c r="B113" s="2"/>
      <c r="C113" s="2"/>
      <c r="D113" s="2"/>
      <c r="E113" s="2"/>
      <c r="F113" s="2"/>
      <c r="G113" s="2"/>
      <c r="H113" s="2"/>
      <c r="I113" s="2"/>
      <c r="J113" s="2"/>
      <c r="K113" s="2"/>
      <c r="L113" s="2"/>
      <c r="M113" s="2"/>
    </row>
    <row r="114" spans="2:13" ht="15">
      <c r="B114" s="2"/>
      <c r="C114" s="2"/>
      <c r="D114" s="2"/>
      <c r="E114" s="2"/>
      <c r="F114" s="2"/>
      <c r="G114" s="2"/>
      <c r="H114" s="2"/>
      <c r="I114" s="2"/>
      <c r="J114" s="2"/>
      <c r="K114" s="2"/>
      <c r="L114" s="2"/>
      <c r="M114" s="2"/>
    </row>
    <row r="115" spans="2:13" ht="15">
      <c r="B115" s="2"/>
      <c r="C115" s="2"/>
      <c r="D115" s="2"/>
      <c r="E115" s="2"/>
      <c r="F115" s="2"/>
      <c r="G115" s="2"/>
      <c r="H115" s="2"/>
      <c r="I115" s="2"/>
      <c r="J115" s="2"/>
      <c r="K115" s="2"/>
      <c r="L115" s="2"/>
      <c r="M115" s="2"/>
    </row>
    <row r="116" spans="2:13" ht="15">
      <c r="B116" s="2"/>
      <c r="C116" s="2"/>
      <c r="D116" s="2"/>
      <c r="E116" s="2"/>
      <c r="F116" s="2"/>
      <c r="G116" s="2"/>
      <c r="H116" s="2"/>
      <c r="I116" s="2"/>
      <c r="J116" s="2"/>
      <c r="K116" s="2"/>
      <c r="L116" s="2"/>
      <c r="M116" s="2"/>
    </row>
    <row r="117" spans="2:13" ht="15">
      <c r="B117" s="2"/>
      <c r="C117" s="2"/>
      <c r="D117" s="2"/>
      <c r="E117" s="2"/>
      <c r="F117" s="2"/>
      <c r="G117" s="2"/>
      <c r="H117" s="2"/>
      <c r="I117" s="2"/>
      <c r="J117" s="2"/>
      <c r="K117" s="2"/>
      <c r="L117" s="2"/>
      <c r="M117" s="2"/>
    </row>
    <row r="118" spans="2:13" ht="15">
      <c r="B118" s="2"/>
      <c r="C118" s="2"/>
      <c r="D118" s="2"/>
      <c r="E118" s="2"/>
      <c r="F118" s="2"/>
      <c r="G118" s="2"/>
      <c r="H118" s="2"/>
      <c r="I118" s="2"/>
      <c r="J118" s="2"/>
      <c r="K118" s="2"/>
      <c r="L118" s="2"/>
      <c r="M118" s="2"/>
    </row>
    <row r="119" spans="2:13" ht="15">
      <c r="B119" s="2"/>
      <c r="C119" s="2"/>
      <c r="D119" s="2"/>
      <c r="E119" s="2"/>
      <c r="F119" s="2"/>
      <c r="G119" s="2"/>
      <c r="H119" s="2"/>
      <c r="I119" s="2"/>
      <c r="J119" s="2"/>
      <c r="K119" s="2"/>
      <c r="L119" s="2"/>
      <c r="M119" s="2"/>
    </row>
    <row r="120" spans="2:13" ht="15">
      <c r="B120" s="2"/>
      <c r="C120" s="2"/>
      <c r="D120" s="2"/>
      <c r="E120" s="2"/>
      <c r="F120" s="2"/>
      <c r="G120" s="2"/>
      <c r="H120" s="2"/>
      <c r="I120" s="2"/>
      <c r="J120" s="2"/>
      <c r="K120" s="2"/>
      <c r="L120" s="2"/>
      <c r="M120" s="2"/>
    </row>
    <row r="121" spans="2:13" ht="15">
      <c r="B121" s="2"/>
      <c r="C121" s="2"/>
      <c r="D121" s="2"/>
      <c r="E121" s="2"/>
      <c r="F121" s="2"/>
      <c r="G121" s="2"/>
      <c r="H121" s="2"/>
      <c r="I121" s="2"/>
      <c r="J121" s="2"/>
      <c r="K121" s="2"/>
      <c r="L121" s="2"/>
      <c r="M121" s="2"/>
    </row>
    <row r="122" spans="2:13" ht="15">
      <c r="B122" s="2"/>
      <c r="C122" s="2"/>
      <c r="D122" s="2"/>
      <c r="E122" s="2"/>
      <c r="F122" s="2"/>
      <c r="G122" s="2"/>
      <c r="H122" s="2"/>
      <c r="I122" s="2"/>
      <c r="J122" s="2"/>
      <c r="K122" s="2"/>
      <c r="L122" s="2"/>
      <c r="M122" s="2"/>
    </row>
    <row r="123" spans="2:13" ht="15">
      <c r="B123" s="2"/>
      <c r="C123" s="2"/>
      <c r="D123" s="2"/>
      <c r="E123" s="2"/>
      <c r="F123" s="2"/>
      <c r="G123" s="2"/>
      <c r="H123" s="2"/>
      <c r="I123" s="2"/>
      <c r="J123" s="2"/>
      <c r="K123" s="2"/>
      <c r="L123" s="2"/>
      <c r="M123" s="2"/>
    </row>
    <row r="124" spans="2:13" ht="15">
      <c r="B124" s="2"/>
      <c r="C124" s="2"/>
      <c r="D124" s="2"/>
      <c r="E124" s="2"/>
      <c r="F124" s="2"/>
      <c r="G124" s="2"/>
      <c r="H124" s="2"/>
      <c r="I124" s="2"/>
      <c r="J124" s="2"/>
      <c r="K124" s="2"/>
      <c r="L124" s="2"/>
      <c r="M124" s="2"/>
    </row>
    <row r="125" spans="2:13" ht="15">
      <c r="B125" s="2"/>
      <c r="C125" s="2"/>
      <c r="D125" s="2"/>
      <c r="E125" s="2"/>
      <c r="F125" s="2"/>
      <c r="G125" s="2"/>
      <c r="H125" s="2"/>
      <c r="I125" s="2"/>
      <c r="J125" s="2"/>
      <c r="K125" s="2"/>
      <c r="L125" s="2"/>
      <c r="M125" s="2"/>
    </row>
    <row r="126" spans="2:13" ht="15">
      <c r="B126" s="2"/>
      <c r="C126" s="2"/>
      <c r="D126" s="2"/>
      <c r="E126" s="2"/>
      <c r="F126" s="2"/>
      <c r="G126" s="2"/>
      <c r="H126" s="2"/>
      <c r="I126" s="2"/>
      <c r="J126" s="2"/>
      <c r="K126" s="2"/>
      <c r="L126" s="2"/>
      <c r="M126" s="2"/>
    </row>
    <row r="127" spans="2:13" ht="15">
      <c r="B127" s="2"/>
      <c r="C127" s="2"/>
      <c r="D127" s="2"/>
      <c r="E127" s="2"/>
      <c r="F127" s="2"/>
      <c r="G127" s="2"/>
      <c r="H127" s="2"/>
      <c r="I127" s="2"/>
      <c r="J127" s="2"/>
      <c r="K127" s="2"/>
      <c r="L127" s="2"/>
      <c r="M127" s="2"/>
    </row>
    <row r="128" spans="2:13" ht="15">
      <c r="B128" s="2"/>
      <c r="C128" s="2"/>
      <c r="D128" s="2"/>
      <c r="E128" s="2"/>
      <c r="F128" s="2"/>
      <c r="G128" s="2"/>
      <c r="H128" s="2"/>
      <c r="I128" s="2"/>
      <c r="J128" s="2"/>
      <c r="K128" s="2"/>
      <c r="L128" s="2"/>
      <c r="M128" s="2"/>
    </row>
    <row r="129" spans="2:13" ht="15">
      <c r="B129" s="2"/>
      <c r="C129" s="2"/>
      <c r="D129" s="2"/>
      <c r="E129" s="2"/>
      <c r="F129" s="2"/>
      <c r="G129" s="2"/>
      <c r="H129" s="2"/>
      <c r="I129" s="2"/>
      <c r="J129" s="2"/>
      <c r="K129" s="2"/>
      <c r="L129" s="2"/>
      <c r="M129" s="2"/>
    </row>
    <row r="130" spans="2:13" ht="15">
      <c r="B130" s="2"/>
      <c r="C130" s="2"/>
      <c r="D130" s="2"/>
      <c r="E130" s="2"/>
      <c r="F130" s="2"/>
      <c r="G130" s="2"/>
      <c r="H130" s="2"/>
      <c r="I130" s="2"/>
      <c r="J130" s="2"/>
      <c r="K130" s="2"/>
      <c r="L130" s="2"/>
      <c r="M130" s="2"/>
    </row>
    <row r="131" spans="2:13" ht="15">
      <c r="B131" s="2"/>
      <c r="C131" s="2"/>
      <c r="D131" s="2"/>
      <c r="E131" s="2"/>
      <c r="F131" s="2"/>
      <c r="G131" s="2"/>
      <c r="H131" s="2"/>
      <c r="I131" s="2"/>
      <c r="J131" s="2"/>
      <c r="K131" s="2"/>
      <c r="L131" s="2"/>
      <c r="M131" s="2"/>
    </row>
    <row r="132" spans="2:13" ht="15">
      <c r="B132" s="2"/>
      <c r="C132" s="2"/>
      <c r="D132" s="2"/>
      <c r="E132" s="2"/>
      <c r="F132" s="2"/>
      <c r="G132" s="2"/>
      <c r="H132" s="2"/>
      <c r="I132" s="2"/>
      <c r="J132" s="2"/>
      <c r="K132" s="2"/>
      <c r="L132" s="2"/>
      <c r="M132" s="2"/>
    </row>
    <row r="133" spans="2:13" ht="15">
      <c r="B133" s="2"/>
      <c r="C133" s="2"/>
      <c r="D133" s="2"/>
      <c r="E133" s="2"/>
      <c r="F133" s="2"/>
      <c r="G133" s="2"/>
      <c r="H133" s="2"/>
      <c r="I133" s="2"/>
      <c r="J133" s="2"/>
      <c r="K133" s="2"/>
      <c r="L133" s="2"/>
      <c r="M133" s="2"/>
    </row>
    <row r="134" spans="2:13" ht="15">
      <c r="B134" s="2"/>
      <c r="C134" s="2"/>
      <c r="D134" s="2"/>
      <c r="E134" s="2"/>
      <c r="F134" s="2"/>
      <c r="G134" s="2"/>
      <c r="H134" s="2"/>
      <c r="I134" s="2"/>
      <c r="J134" s="2"/>
      <c r="K134" s="2"/>
      <c r="L134" s="2"/>
      <c r="M134" s="2"/>
    </row>
    <row r="135" spans="2:13" ht="15">
      <c r="B135" s="2"/>
      <c r="C135" s="2"/>
      <c r="D135" s="2"/>
      <c r="E135" s="2"/>
      <c r="F135" s="2"/>
      <c r="G135" s="2"/>
      <c r="H135" s="2"/>
      <c r="I135" s="2"/>
      <c r="J135" s="2"/>
      <c r="K135" s="2"/>
      <c r="L135" s="2"/>
      <c r="M135" s="2"/>
    </row>
    <row r="136" spans="2:13" ht="15">
      <c r="B136" s="2"/>
      <c r="C136" s="2"/>
      <c r="D136" s="2"/>
      <c r="E136" s="2"/>
      <c r="F136" s="2"/>
      <c r="G136" s="2"/>
      <c r="H136" s="2"/>
      <c r="I136" s="2"/>
      <c r="J136" s="2"/>
      <c r="K136" s="2"/>
      <c r="L136" s="2"/>
      <c r="M136" s="2"/>
    </row>
    <row r="137" spans="2:13" ht="15">
      <c r="B137" s="2"/>
      <c r="C137" s="2"/>
      <c r="D137" s="2"/>
      <c r="E137" s="2"/>
      <c r="F137" s="2"/>
      <c r="G137" s="2"/>
      <c r="H137" s="2"/>
      <c r="I137" s="2"/>
      <c r="J137" s="2"/>
      <c r="K137" s="2"/>
      <c r="L137" s="2"/>
      <c r="M137" s="2"/>
    </row>
    <row r="138" spans="2:13" ht="15">
      <c r="B138" s="2"/>
      <c r="C138" s="2"/>
      <c r="D138" s="2"/>
      <c r="E138" s="2"/>
      <c r="F138" s="2"/>
      <c r="G138" s="2"/>
      <c r="H138" s="2"/>
      <c r="I138" s="2"/>
      <c r="J138" s="2"/>
      <c r="K138" s="2"/>
      <c r="L138" s="2"/>
      <c r="M138" s="2"/>
    </row>
    <row r="139" spans="2:13" ht="15">
      <c r="B139" s="2"/>
      <c r="C139" s="2"/>
      <c r="D139" s="2"/>
      <c r="E139" s="2"/>
      <c r="F139" s="2"/>
      <c r="G139" s="2"/>
      <c r="H139" s="2"/>
      <c r="I139" s="2"/>
      <c r="J139" s="2"/>
      <c r="K139" s="2"/>
      <c r="L139" s="2"/>
      <c r="M139" s="2"/>
    </row>
    <row r="140" spans="2:13" ht="15">
      <c r="B140" s="2"/>
      <c r="C140" s="2"/>
      <c r="D140" s="2"/>
      <c r="E140" s="2"/>
      <c r="F140" s="2"/>
      <c r="G140" s="2"/>
      <c r="H140" s="2"/>
      <c r="I140" s="2"/>
      <c r="J140" s="2"/>
      <c r="K140" s="2"/>
      <c r="L140" s="2"/>
      <c r="M140" s="2"/>
    </row>
    <row r="141" spans="2:13" ht="15">
      <c r="B141" s="2"/>
      <c r="C141" s="2"/>
      <c r="D141" s="2"/>
      <c r="E141" s="2"/>
      <c r="F141" s="2"/>
      <c r="G141" s="2"/>
      <c r="H141" s="2"/>
      <c r="I141" s="2"/>
      <c r="J141" s="2"/>
      <c r="K141" s="2"/>
      <c r="L141" s="2"/>
      <c r="M141" s="2"/>
    </row>
    <row r="142" spans="2:13" ht="15">
      <c r="B142" s="2"/>
      <c r="C142" s="2"/>
      <c r="D142" s="2"/>
      <c r="E142" s="2"/>
      <c r="F142" s="2"/>
      <c r="G142" s="2"/>
      <c r="H142" s="2"/>
      <c r="I142" s="2"/>
      <c r="J142" s="2"/>
      <c r="K142" s="2"/>
      <c r="L142" s="2"/>
      <c r="M142" s="2"/>
    </row>
    <row r="143" spans="2:13" ht="15">
      <c r="B143" s="2"/>
      <c r="C143" s="2"/>
      <c r="D143" s="2"/>
      <c r="E143" s="2"/>
      <c r="F143" s="2"/>
      <c r="G143" s="2"/>
      <c r="H143" s="2"/>
      <c r="I143" s="2"/>
      <c r="J143" s="2"/>
      <c r="K143" s="2"/>
      <c r="L143" s="2"/>
      <c r="M143" s="2"/>
    </row>
    <row r="144" spans="2:13" ht="15">
      <c r="B144" s="2"/>
      <c r="C144" s="2"/>
      <c r="D144" s="2"/>
      <c r="E144" s="2"/>
      <c r="F144" s="2"/>
      <c r="G144" s="2"/>
      <c r="H144" s="2"/>
      <c r="I144" s="2"/>
      <c r="J144" s="2"/>
      <c r="K144" s="2"/>
      <c r="L144" s="2"/>
      <c r="M144" s="2"/>
    </row>
    <row r="145" spans="2:13" ht="15">
      <c r="B145" s="2"/>
      <c r="C145" s="2"/>
      <c r="D145" s="2"/>
      <c r="E145" s="2"/>
      <c r="F145" s="2"/>
      <c r="G145" s="2"/>
      <c r="H145" s="2"/>
      <c r="I145" s="2"/>
      <c r="J145" s="2"/>
      <c r="K145" s="2"/>
      <c r="L145" s="2"/>
      <c r="M145" s="2"/>
    </row>
    <row r="146" spans="2:13" ht="15">
      <c r="B146" s="2"/>
      <c r="C146" s="2"/>
      <c r="D146" s="2"/>
      <c r="E146" s="2"/>
      <c r="F146" s="2"/>
      <c r="G146" s="2"/>
      <c r="H146" s="2"/>
      <c r="I146" s="2"/>
      <c r="J146" s="2"/>
      <c r="K146" s="2"/>
      <c r="L146" s="2"/>
      <c r="M146" s="2"/>
    </row>
    <row r="147" spans="2:13" ht="15">
      <c r="B147" s="2"/>
      <c r="C147" s="2"/>
      <c r="D147" s="2"/>
      <c r="E147" s="2"/>
      <c r="F147" s="2"/>
      <c r="G147" s="2"/>
      <c r="H147" s="2"/>
      <c r="I147" s="2"/>
      <c r="J147" s="2"/>
      <c r="K147" s="2"/>
      <c r="L147" s="2"/>
      <c r="M147" s="2"/>
    </row>
    <row r="148" spans="2:13" ht="15">
      <c r="B148" s="2"/>
      <c r="C148" s="2"/>
      <c r="D148" s="2"/>
      <c r="E148" s="2"/>
      <c r="F148" s="2"/>
      <c r="G148" s="2"/>
      <c r="H148" s="2"/>
      <c r="I148" s="2"/>
      <c r="J148" s="2"/>
      <c r="K148" s="2"/>
      <c r="L148" s="2"/>
      <c r="M148" s="2"/>
    </row>
    <row r="149" spans="2:13" ht="15">
      <c r="B149" s="2"/>
      <c r="C149" s="2"/>
      <c r="D149" s="2"/>
      <c r="E149" s="2"/>
      <c r="F149" s="2"/>
      <c r="G149" s="2"/>
      <c r="H149" s="2"/>
      <c r="I149" s="2"/>
      <c r="J149" s="2"/>
      <c r="K149" s="2"/>
      <c r="L149" s="2"/>
      <c r="M149" s="2"/>
    </row>
    <row r="150" spans="2:13" ht="15">
      <c r="B150" s="2"/>
      <c r="C150" s="2"/>
      <c r="D150" s="2"/>
      <c r="E150" s="2"/>
      <c r="F150" s="2"/>
      <c r="G150" s="2"/>
      <c r="H150" s="2"/>
      <c r="I150" s="2"/>
      <c r="J150" s="2"/>
      <c r="K150" s="2"/>
      <c r="L150" s="2"/>
      <c r="M150" s="2"/>
    </row>
    <row r="151" spans="2:13" ht="15">
      <c r="B151" s="2"/>
      <c r="C151" s="2"/>
      <c r="D151" s="2"/>
      <c r="E151" s="2"/>
      <c r="F151" s="2"/>
      <c r="G151" s="2"/>
      <c r="H151" s="2"/>
      <c r="I151" s="2"/>
      <c r="J151" s="2"/>
      <c r="K151" s="2"/>
      <c r="L151" s="2"/>
      <c r="M151" s="2"/>
    </row>
    <row r="152" spans="2:13" ht="15">
      <c r="B152" s="2"/>
      <c r="C152" s="2"/>
      <c r="D152" s="2"/>
      <c r="E152" s="2"/>
      <c r="F152" s="2"/>
      <c r="G152" s="2"/>
      <c r="H152" s="2"/>
      <c r="I152" s="2"/>
      <c r="J152" s="2"/>
      <c r="K152" s="2"/>
      <c r="L152" s="2"/>
      <c r="M152" s="2"/>
    </row>
    <row r="153" spans="2:13" ht="15">
      <c r="B153" s="2"/>
      <c r="C153" s="2"/>
      <c r="D153" s="2"/>
      <c r="E153" s="2"/>
      <c r="F153" s="2"/>
      <c r="G153" s="2"/>
      <c r="H153" s="2"/>
      <c r="I153" s="2"/>
      <c r="J153" s="2"/>
      <c r="K153" s="2"/>
      <c r="L153" s="2"/>
      <c r="M153" s="2"/>
    </row>
    <row r="154" spans="2:13" ht="15">
      <c r="B154" s="2"/>
      <c r="C154" s="2"/>
      <c r="D154" s="2"/>
      <c r="E154" s="2"/>
      <c r="F154" s="2"/>
      <c r="G154" s="2"/>
      <c r="H154" s="2"/>
      <c r="I154" s="2"/>
      <c r="J154" s="2"/>
      <c r="K154" s="2"/>
      <c r="L154" s="2"/>
      <c r="M154" s="2"/>
    </row>
    <row r="155" spans="2:13" ht="15">
      <c r="B155" s="2"/>
      <c r="C155" s="2"/>
      <c r="D155" s="2"/>
      <c r="E155" s="2"/>
      <c r="F155" s="2"/>
      <c r="G155" s="2"/>
      <c r="H155" s="2"/>
      <c r="I155" s="2"/>
      <c r="J155" s="2"/>
      <c r="K155" s="2"/>
      <c r="L155" s="2"/>
      <c r="M155" s="2"/>
    </row>
    <row r="156" spans="2:13" ht="15">
      <c r="B156" s="2"/>
      <c r="C156" s="2"/>
      <c r="D156" s="2"/>
      <c r="E156" s="2"/>
      <c r="F156" s="2"/>
      <c r="G156" s="2"/>
      <c r="H156" s="2"/>
      <c r="I156" s="2"/>
      <c r="J156" s="2"/>
      <c r="K156" s="2"/>
      <c r="L156" s="2"/>
      <c r="M156" s="2"/>
    </row>
    <row r="157" spans="2:13" ht="15">
      <c r="B157" s="2"/>
      <c r="C157" s="2"/>
      <c r="D157" s="2"/>
      <c r="E157" s="2"/>
      <c r="F157" s="2"/>
      <c r="G157" s="2"/>
      <c r="H157" s="2"/>
      <c r="I157" s="2"/>
      <c r="J157" s="2"/>
      <c r="K157" s="2"/>
      <c r="L157" s="2"/>
      <c r="M157" s="2"/>
    </row>
    <row r="158" spans="2:13" ht="15">
      <c r="B158" s="2"/>
      <c r="C158" s="2"/>
      <c r="D158" s="2"/>
      <c r="E158" s="2"/>
      <c r="F158" s="2"/>
      <c r="G158" s="2"/>
      <c r="H158" s="2"/>
      <c r="I158" s="2"/>
      <c r="J158" s="2"/>
      <c r="K158" s="2"/>
      <c r="L158" s="2"/>
      <c r="M158" s="2"/>
    </row>
    <row r="159" spans="2:13" ht="15">
      <c r="B159" s="2"/>
      <c r="C159" s="2"/>
      <c r="D159" s="2"/>
      <c r="E159" s="2"/>
      <c r="F159" s="2"/>
      <c r="G159" s="2"/>
      <c r="H159" s="2"/>
      <c r="I159" s="2"/>
      <c r="J159" s="2"/>
      <c r="K159" s="2"/>
      <c r="L159" s="2"/>
      <c r="M159" s="2"/>
    </row>
    <row r="160" spans="2:13" ht="15">
      <c r="B160" s="2"/>
      <c r="C160" s="2"/>
      <c r="D160" s="2"/>
      <c r="E160" s="2"/>
      <c r="F160" s="2"/>
      <c r="G160" s="2"/>
      <c r="H160" s="2"/>
      <c r="I160" s="2"/>
      <c r="J160" s="2"/>
      <c r="K160" s="2"/>
      <c r="L160" s="2"/>
      <c r="M160" s="2"/>
    </row>
    <row r="161" spans="2:13" ht="15">
      <c r="B161" s="2"/>
      <c r="C161" s="2"/>
      <c r="D161" s="2"/>
      <c r="E161" s="2"/>
      <c r="F161" s="2"/>
      <c r="G161" s="2"/>
      <c r="H161" s="2"/>
      <c r="I161" s="2"/>
      <c r="J161" s="2"/>
      <c r="K161" s="2"/>
      <c r="L161" s="2"/>
      <c r="M161" s="2"/>
    </row>
    <row r="162" spans="2:13" ht="15">
      <c r="B162" s="2"/>
      <c r="C162" s="2"/>
      <c r="D162" s="2"/>
      <c r="E162" s="2"/>
      <c r="F162" s="2"/>
      <c r="G162" s="2"/>
      <c r="H162" s="2"/>
      <c r="I162" s="2"/>
      <c r="J162" s="2"/>
      <c r="K162" s="2"/>
      <c r="L162" s="2"/>
      <c r="M162" s="2"/>
    </row>
    <row r="163" spans="2:13" ht="15">
      <c r="B163" s="2"/>
      <c r="C163" s="2"/>
      <c r="D163" s="2"/>
      <c r="E163" s="2"/>
      <c r="F163" s="2"/>
      <c r="G163" s="2"/>
      <c r="H163" s="2"/>
      <c r="I163" s="2"/>
      <c r="J163" s="2"/>
      <c r="K163" s="2"/>
      <c r="L163" s="2"/>
      <c r="M163" s="2"/>
    </row>
    <row r="164" spans="2:13" ht="15">
      <c r="B164" s="2"/>
      <c r="C164" s="2"/>
      <c r="D164" s="2"/>
      <c r="E164" s="2"/>
      <c r="F164" s="2"/>
      <c r="G164" s="2"/>
      <c r="H164" s="2"/>
      <c r="I164" s="2"/>
      <c r="J164" s="2"/>
      <c r="K164" s="2"/>
      <c r="L164" s="2"/>
      <c r="M164" s="2"/>
    </row>
    <row r="165" spans="2:13" ht="15">
      <c r="B165" s="2"/>
      <c r="C165" s="2"/>
      <c r="D165" s="2"/>
      <c r="E165" s="2"/>
      <c r="F165" s="2"/>
      <c r="G165" s="2"/>
      <c r="H165" s="2"/>
      <c r="I165" s="2"/>
      <c r="J165" s="2"/>
      <c r="K165" s="2"/>
      <c r="L165" s="2"/>
      <c r="M165" s="2"/>
    </row>
    <row r="166" spans="2:13" ht="15">
      <c r="B166" s="2"/>
      <c r="C166" s="2"/>
      <c r="D166" s="2"/>
      <c r="E166" s="2"/>
      <c r="F166" s="2"/>
      <c r="G166" s="2"/>
      <c r="H166" s="2"/>
      <c r="I166" s="2"/>
      <c r="J166" s="2"/>
      <c r="K166" s="2"/>
      <c r="L166" s="2"/>
      <c r="M166" s="2"/>
    </row>
    <row r="167" spans="2:13" ht="15">
      <c r="B167" s="2"/>
      <c r="C167" s="2"/>
      <c r="D167" s="2"/>
      <c r="E167" s="2"/>
      <c r="F167" s="2"/>
      <c r="G167" s="2"/>
      <c r="H167" s="2"/>
      <c r="I167" s="2"/>
      <c r="J167" s="2"/>
      <c r="K167" s="2"/>
      <c r="L167" s="2"/>
      <c r="M167" s="2"/>
    </row>
    <row r="168" spans="2:13" ht="15">
      <c r="B168" s="2"/>
      <c r="C168" s="2"/>
      <c r="D168" s="2"/>
      <c r="E168" s="2"/>
      <c r="F168" s="2"/>
      <c r="G168" s="2"/>
      <c r="H168" s="2"/>
      <c r="I168" s="2"/>
      <c r="J168" s="2"/>
      <c r="K168" s="2"/>
      <c r="L168" s="2"/>
      <c r="M168" s="2"/>
    </row>
    <row r="169" spans="2:13" ht="15">
      <c r="B169" s="2"/>
      <c r="C169" s="2"/>
      <c r="D169" s="2"/>
      <c r="E169" s="2"/>
      <c r="F169" s="2"/>
      <c r="G169" s="2"/>
      <c r="H169" s="2"/>
      <c r="I169" s="2"/>
      <c r="J169" s="2"/>
      <c r="K169" s="2"/>
      <c r="L169" s="2"/>
      <c r="M169" s="2"/>
    </row>
    <row r="170" spans="2:13" ht="15">
      <c r="B170" s="2"/>
      <c r="C170" s="2"/>
      <c r="D170" s="2"/>
      <c r="E170" s="2"/>
      <c r="F170" s="2"/>
      <c r="G170" s="2"/>
      <c r="H170" s="2"/>
      <c r="I170" s="2"/>
      <c r="J170" s="2"/>
      <c r="K170" s="2"/>
      <c r="L170" s="2"/>
      <c r="M170" s="2"/>
    </row>
    <row r="171" spans="2:13" ht="15">
      <c r="B171" s="2"/>
      <c r="C171" s="2"/>
      <c r="D171" s="2"/>
      <c r="E171" s="2"/>
      <c r="F171" s="2"/>
      <c r="G171" s="2"/>
      <c r="H171" s="2"/>
      <c r="I171" s="2"/>
      <c r="J171" s="2"/>
      <c r="K171" s="2"/>
      <c r="L171" s="2"/>
      <c r="M171" s="2"/>
    </row>
    <row r="172" spans="2:13" ht="15">
      <c r="B172" s="2"/>
      <c r="C172" s="2"/>
      <c r="D172" s="2"/>
      <c r="E172" s="2"/>
      <c r="F172" s="2"/>
      <c r="G172" s="2"/>
      <c r="H172" s="2"/>
      <c r="I172" s="2"/>
      <c r="J172" s="2"/>
      <c r="K172" s="2"/>
      <c r="L172" s="2"/>
      <c r="M172" s="2"/>
    </row>
    <row r="173" spans="2:13" ht="15">
      <c r="B173" s="2"/>
      <c r="C173" s="2"/>
      <c r="D173" s="2"/>
      <c r="E173" s="2"/>
      <c r="F173" s="2"/>
      <c r="G173" s="2"/>
      <c r="H173" s="2"/>
      <c r="I173" s="2"/>
      <c r="J173" s="2"/>
      <c r="K173" s="2"/>
      <c r="L173" s="2"/>
      <c r="M173" s="2"/>
    </row>
    <row r="174" spans="2:13" ht="15">
      <c r="B174" s="2"/>
      <c r="C174" s="2"/>
      <c r="D174" s="2"/>
      <c r="E174" s="2"/>
      <c r="F174" s="2"/>
      <c r="G174" s="2"/>
      <c r="H174" s="2"/>
      <c r="I174" s="2"/>
      <c r="J174" s="2"/>
      <c r="K174" s="2"/>
      <c r="L174" s="2"/>
      <c r="M174" s="2"/>
    </row>
    <row r="175" spans="2:13" ht="15">
      <c r="B175" s="2"/>
      <c r="C175" s="2"/>
      <c r="D175" s="2"/>
      <c r="E175" s="2"/>
      <c r="F175" s="2"/>
      <c r="G175" s="2"/>
      <c r="H175" s="2"/>
      <c r="I175" s="2"/>
      <c r="J175" s="2"/>
      <c r="K175" s="2"/>
      <c r="L175" s="2"/>
      <c r="M175" s="2"/>
    </row>
    <row r="176" spans="2:13" ht="15">
      <c r="B176" s="2"/>
      <c r="C176" s="2"/>
      <c r="D176" s="2"/>
      <c r="E176" s="2"/>
      <c r="F176" s="2"/>
      <c r="G176" s="2"/>
      <c r="H176" s="2"/>
      <c r="I176" s="2"/>
      <c r="J176" s="2"/>
      <c r="K176" s="2"/>
      <c r="L176" s="2"/>
      <c r="M176" s="2"/>
    </row>
    <row r="177" spans="2:13" ht="15">
      <c r="B177" s="2"/>
      <c r="C177" s="2"/>
      <c r="D177" s="2"/>
      <c r="E177" s="2"/>
      <c r="F177" s="2"/>
      <c r="G177" s="2"/>
      <c r="H177" s="2"/>
      <c r="I177" s="2"/>
      <c r="J177" s="2"/>
      <c r="K177" s="2"/>
      <c r="L177" s="2"/>
      <c r="M177" s="2"/>
    </row>
    <row r="178" spans="2:13" ht="15">
      <c r="B178" s="2"/>
      <c r="C178" s="2"/>
      <c r="D178" s="2"/>
      <c r="E178" s="2"/>
      <c r="F178" s="2"/>
      <c r="G178" s="2"/>
      <c r="H178" s="2"/>
      <c r="I178" s="2"/>
      <c r="J178" s="2"/>
      <c r="K178" s="2"/>
      <c r="L178" s="2"/>
      <c r="M178" s="2"/>
    </row>
    <row r="179" spans="2:13" ht="15">
      <c r="B179" s="2"/>
      <c r="C179" s="2"/>
      <c r="D179" s="2"/>
      <c r="E179" s="2"/>
      <c r="F179" s="2"/>
      <c r="G179" s="2"/>
      <c r="H179" s="2"/>
      <c r="I179" s="2"/>
      <c r="J179" s="2"/>
      <c r="K179" s="2"/>
      <c r="L179" s="2"/>
      <c r="M179" s="2"/>
    </row>
    <row r="180" spans="2:13" ht="15">
      <c r="B180" s="2"/>
      <c r="C180" s="2"/>
      <c r="D180" s="2"/>
      <c r="E180" s="2"/>
      <c r="F180" s="2"/>
      <c r="G180" s="2"/>
      <c r="H180" s="2"/>
      <c r="I180" s="2"/>
      <c r="J180" s="2"/>
      <c r="K180" s="2"/>
      <c r="L180" s="2"/>
      <c r="M180" s="2"/>
    </row>
    <row r="181" spans="2:13" ht="15">
      <c r="B181" s="2"/>
      <c r="C181" s="2"/>
      <c r="D181" s="2"/>
      <c r="E181" s="2"/>
      <c r="F181" s="2"/>
      <c r="G181" s="2"/>
      <c r="H181" s="2"/>
      <c r="I181" s="2"/>
      <c r="J181" s="2"/>
      <c r="K181" s="2"/>
      <c r="L181" s="2"/>
      <c r="M181" s="2"/>
    </row>
    <row r="182" spans="2:13" ht="15">
      <c r="B182" s="2"/>
      <c r="C182" s="2"/>
      <c r="D182" s="2"/>
      <c r="E182" s="2"/>
      <c r="F182" s="2"/>
      <c r="G182" s="2"/>
      <c r="H182" s="2"/>
      <c r="I182" s="2"/>
      <c r="J182" s="2"/>
      <c r="K182" s="2"/>
      <c r="L182" s="2"/>
      <c r="M182" s="2"/>
    </row>
    <row r="183" spans="2:13" ht="15">
      <c r="B183" s="2"/>
      <c r="C183" s="2"/>
      <c r="D183" s="2"/>
      <c r="E183" s="2"/>
      <c r="F183" s="2"/>
      <c r="G183" s="2"/>
      <c r="H183" s="2"/>
      <c r="I183" s="2"/>
      <c r="J183" s="2"/>
      <c r="K183" s="2"/>
      <c r="L183" s="2"/>
      <c r="M183" s="2"/>
    </row>
    <row r="184" spans="2:13" ht="15">
      <c r="B184" s="2"/>
      <c r="C184" s="2"/>
      <c r="D184" s="2"/>
      <c r="E184" s="2"/>
      <c r="F184" s="2"/>
      <c r="G184" s="2"/>
      <c r="H184" s="2"/>
      <c r="I184" s="2"/>
      <c r="J184" s="2"/>
      <c r="K184" s="2"/>
      <c r="L184" s="2"/>
      <c r="M184" s="2"/>
    </row>
    <row r="185" spans="2:13" ht="15">
      <c r="B185" s="2"/>
      <c r="C185" s="2"/>
      <c r="D185" s="2"/>
      <c r="E185" s="2"/>
      <c r="F185" s="2"/>
      <c r="G185" s="2"/>
      <c r="H185" s="2"/>
      <c r="I185" s="2"/>
      <c r="J185" s="2"/>
      <c r="K185" s="2"/>
      <c r="L185" s="2"/>
      <c r="M185" s="2"/>
    </row>
    <row r="186" spans="2:13" ht="15">
      <c r="B186" s="2"/>
      <c r="C186" s="2"/>
      <c r="D186" s="2"/>
      <c r="E186" s="2"/>
      <c r="F186" s="2"/>
      <c r="G186" s="2"/>
      <c r="H186" s="2"/>
      <c r="I186" s="2"/>
      <c r="J186" s="2"/>
      <c r="K186" s="2"/>
      <c r="L186" s="2"/>
      <c r="M186" s="2"/>
    </row>
    <row r="187" spans="2:13" ht="15">
      <c r="B187" s="2"/>
      <c r="C187" s="2"/>
      <c r="D187" s="2"/>
      <c r="E187" s="2"/>
      <c r="F187" s="2"/>
      <c r="G187" s="2"/>
      <c r="H187" s="2"/>
      <c r="I187" s="2"/>
      <c r="J187" s="2"/>
      <c r="K187" s="2"/>
      <c r="L187" s="2"/>
      <c r="M187" s="2"/>
    </row>
    <row r="188" spans="2:13" ht="15">
      <c r="B188" s="2"/>
      <c r="C188" s="2"/>
      <c r="D188" s="2"/>
      <c r="E188" s="2"/>
      <c r="F188" s="2"/>
      <c r="G188" s="2"/>
      <c r="H188" s="2"/>
      <c r="I188" s="2"/>
      <c r="J188" s="2"/>
      <c r="K188" s="2"/>
      <c r="L188" s="2"/>
      <c r="M188" s="2"/>
    </row>
    <row r="189" spans="2:13" ht="15">
      <c r="B189" s="2"/>
      <c r="C189" s="2"/>
      <c r="D189" s="2"/>
      <c r="E189" s="2"/>
      <c r="F189" s="2"/>
      <c r="G189" s="2"/>
      <c r="H189" s="2"/>
      <c r="I189" s="2"/>
      <c r="J189" s="2"/>
      <c r="K189" s="2"/>
      <c r="L189" s="2"/>
      <c r="M189" s="2"/>
    </row>
    <row r="190" spans="2:13" ht="15">
      <c r="B190" s="2"/>
      <c r="C190" s="2"/>
      <c r="D190" s="2"/>
      <c r="E190" s="2"/>
      <c r="F190" s="2"/>
      <c r="G190" s="2"/>
      <c r="H190" s="2"/>
      <c r="I190" s="2"/>
      <c r="J190" s="2"/>
      <c r="K190" s="2"/>
      <c r="L190" s="2"/>
      <c r="M190" s="2"/>
    </row>
    <row r="191" spans="2:13" ht="15">
      <c r="B191" s="2"/>
      <c r="C191" s="2"/>
      <c r="D191" s="2"/>
      <c r="E191" s="2"/>
      <c r="F191" s="2"/>
      <c r="G191" s="2"/>
      <c r="H191" s="2"/>
      <c r="I191" s="2"/>
      <c r="J191" s="2"/>
      <c r="K191" s="2"/>
      <c r="L191" s="2"/>
      <c r="M191" s="2"/>
    </row>
    <row r="192" spans="2:13" ht="15">
      <c r="B192" s="2"/>
      <c r="C192" s="2"/>
      <c r="D192" s="2"/>
      <c r="E192" s="2"/>
      <c r="F192" s="2"/>
      <c r="G192" s="2"/>
      <c r="H192" s="2"/>
      <c r="I192" s="2"/>
      <c r="J192" s="2"/>
      <c r="K192" s="2"/>
      <c r="L192" s="2"/>
      <c r="M192" s="2"/>
    </row>
    <row r="193" spans="2:13" ht="15">
      <c r="B193" s="2"/>
      <c r="C193" s="2"/>
      <c r="D193" s="2"/>
      <c r="E193" s="2"/>
      <c r="F193" s="2"/>
      <c r="G193" s="2"/>
      <c r="H193" s="2"/>
      <c r="I193" s="2"/>
      <c r="J193" s="2"/>
      <c r="K193" s="2"/>
      <c r="L193" s="2"/>
      <c r="M193" s="2"/>
    </row>
    <row r="194" spans="2:13" ht="15">
      <c r="B194" s="2"/>
      <c r="C194" s="2"/>
      <c r="D194" s="2"/>
      <c r="E194" s="2"/>
      <c r="F194" s="2"/>
      <c r="G194" s="2"/>
      <c r="H194" s="2"/>
      <c r="I194" s="2"/>
      <c r="J194" s="2"/>
      <c r="K194" s="2"/>
      <c r="L194" s="2"/>
      <c r="M194" s="2"/>
    </row>
    <row r="195" spans="2:13" ht="15">
      <c r="B195" s="2"/>
      <c r="C195" s="2"/>
      <c r="D195" s="2"/>
      <c r="E195" s="2"/>
      <c r="F195" s="2"/>
      <c r="G195" s="2"/>
      <c r="H195" s="2"/>
      <c r="I195" s="2"/>
      <c r="J195" s="2"/>
      <c r="K195" s="2"/>
      <c r="L195" s="2"/>
      <c r="M195" s="2"/>
    </row>
    <row r="196" spans="2:13" ht="15">
      <c r="B196" s="2"/>
      <c r="C196" s="2"/>
      <c r="D196" s="2"/>
      <c r="E196" s="2"/>
      <c r="F196" s="2"/>
      <c r="G196" s="2"/>
      <c r="H196" s="2"/>
      <c r="I196" s="2"/>
      <c r="J196" s="2"/>
      <c r="K196" s="2"/>
      <c r="L196" s="2"/>
      <c r="M196" s="2"/>
    </row>
    <row r="197" spans="2:13" ht="15">
      <c r="B197" s="2"/>
      <c r="C197" s="2"/>
      <c r="D197" s="2"/>
      <c r="E197" s="2"/>
      <c r="F197" s="2"/>
      <c r="G197" s="2"/>
      <c r="H197" s="2"/>
      <c r="I197" s="2"/>
      <c r="J197" s="2"/>
      <c r="K197" s="2"/>
      <c r="L197" s="2"/>
      <c r="M197" s="2"/>
    </row>
    <row r="198" spans="2:13" ht="15">
      <c r="B198" s="2"/>
      <c r="C198" s="2"/>
      <c r="D198" s="2"/>
      <c r="E198" s="2"/>
      <c r="F198" s="2"/>
      <c r="G198" s="2"/>
      <c r="H198" s="2"/>
      <c r="I198" s="2"/>
      <c r="J198" s="2"/>
      <c r="K198" s="2"/>
      <c r="L198" s="2"/>
      <c r="M198" s="2"/>
    </row>
    <row r="199" spans="2:13" ht="15">
      <c r="B199" s="2"/>
      <c r="C199" s="2"/>
      <c r="D199" s="2"/>
      <c r="E199" s="2"/>
      <c r="F199" s="2"/>
      <c r="G199" s="2"/>
      <c r="H199" s="2"/>
      <c r="I199" s="2"/>
      <c r="J199" s="2"/>
      <c r="K199" s="2"/>
      <c r="L199" s="2"/>
      <c r="M199" s="2"/>
    </row>
    <row r="200" spans="2:13" ht="15">
      <c r="B200" s="2"/>
      <c r="C200" s="2"/>
      <c r="D200" s="2"/>
      <c r="E200" s="2"/>
      <c r="F200" s="2"/>
      <c r="G200" s="2"/>
      <c r="H200" s="2"/>
      <c r="I200" s="2"/>
      <c r="J200" s="2"/>
      <c r="K200" s="2"/>
      <c r="L200" s="2"/>
      <c r="M200" s="2"/>
    </row>
    <row r="201" spans="2:13" ht="15">
      <c r="B201" s="2"/>
      <c r="C201" s="2"/>
      <c r="D201" s="2"/>
      <c r="E201" s="2"/>
      <c r="F201" s="2"/>
      <c r="G201" s="2"/>
      <c r="H201" s="2"/>
      <c r="I201" s="2"/>
      <c r="J201" s="2"/>
      <c r="K201" s="2"/>
      <c r="L201" s="2"/>
      <c r="M201" s="2"/>
    </row>
    <row r="202" spans="2:13" ht="15">
      <c r="B202" s="2"/>
      <c r="C202" s="2"/>
      <c r="D202" s="2"/>
      <c r="E202" s="2"/>
      <c r="F202" s="2"/>
      <c r="G202" s="2"/>
      <c r="H202" s="2"/>
      <c r="I202" s="2"/>
      <c r="J202" s="2"/>
      <c r="K202" s="2"/>
      <c r="L202" s="2"/>
      <c r="M202" s="2"/>
    </row>
    <row r="203" spans="2:13" ht="15">
      <c r="B203" s="2"/>
      <c r="C203" s="2"/>
      <c r="D203" s="2"/>
      <c r="E203" s="2"/>
      <c r="F203" s="2"/>
      <c r="G203" s="2"/>
      <c r="H203" s="2"/>
      <c r="I203" s="2"/>
      <c r="J203" s="2"/>
      <c r="K203" s="2"/>
      <c r="L203" s="2"/>
      <c r="M203" s="2"/>
    </row>
    <row r="204" spans="2:13" ht="15">
      <c r="B204" s="2"/>
      <c r="C204" s="2"/>
      <c r="D204" s="2"/>
      <c r="E204" s="2"/>
      <c r="F204" s="2"/>
      <c r="G204" s="2"/>
      <c r="H204" s="2"/>
      <c r="I204" s="2"/>
      <c r="J204" s="2"/>
      <c r="K204" s="2"/>
      <c r="L204" s="2"/>
      <c r="M204" s="2"/>
    </row>
    <row r="205" spans="2:13" ht="15">
      <c r="B205" s="2"/>
      <c r="C205" s="2"/>
      <c r="D205" s="2"/>
      <c r="E205" s="2"/>
      <c r="F205" s="2"/>
      <c r="G205" s="2"/>
      <c r="H205" s="2"/>
      <c r="I205" s="2"/>
      <c r="J205" s="2"/>
      <c r="K205" s="2"/>
      <c r="L205" s="2"/>
      <c r="M205" s="2"/>
    </row>
    <row r="206" spans="2:13" ht="15">
      <c r="B206" s="2"/>
      <c r="C206" s="2"/>
      <c r="D206" s="2"/>
      <c r="E206" s="2"/>
      <c r="F206" s="2"/>
      <c r="G206" s="2"/>
      <c r="H206" s="2"/>
      <c r="I206" s="2"/>
      <c r="J206" s="2"/>
      <c r="K206" s="2"/>
      <c r="L206" s="2"/>
      <c r="M206" s="2"/>
    </row>
    <row r="207" spans="2:13" ht="15">
      <c r="B207" s="2"/>
      <c r="C207" s="2"/>
      <c r="D207" s="2"/>
      <c r="E207" s="2"/>
      <c r="F207" s="2"/>
      <c r="G207" s="2"/>
      <c r="H207" s="2"/>
      <c r="I207" s="2"/>
      <c r="J207" s="2"/>
      <c r="K207" s="2"/>
      <c r="L207" s="2"/>
      <c r="M207" s="2"/>
    </row>
    <row r="208" spans="2:13" ht="15">
      <c r="B208" s="2"/>
      <c r="C208" s="2"/>
      <c r="D208" s="2"/>
      <c r="E208" s="2"/>
      <c r="F208" s="2"/>
      <c r="G208" s="2"/>
      <c r="H208" s="2"/>
      <c r="I208" s="2"/>
      <c r="J208" s="2"/>
      <c r="K208" s="2"/>
      <c r="L208" s="2"/>
      <c r="M208" s="2"/>
    </row>
  </sheetData>
  <mergeCells count="10">
    <mergeCell ref="B47:E47"/>
    <mergeCell ref="B1:E1"/>
    <mergeCell ref="B2:E2"/>
    <mergeCell ref="B46:E46"/>
    <mergeCell ref="C39:E39"/>
    <mergeCell ref="C40:E40"/>
    <mergeCell ref="C41:E41"/>
    <mergeCell ref="C43:E43"/>
    <mergeCell ref="C42:E42"/>
    <mergeCell ref="B4:E4"/>
  </mergeCells>
  <printOptions/>
  <pageMargins left="1" right="1" top="1" bottom="1" header="0" footer="0"/>
  <pageSetup cellComments="asDisplayed" fitToHeight="1" fitToWidth="1" horizontalDpi="600" verticalDpi="600" orientation="portrait" scale="90" r:id="rId1"/>
  <rowBreaks count="1" manualBreakCount="1">
    <brk id="70" max="255" man="1"/>
  </rowBreaks>
  <colBreaks count="1" manualBreakCount="1">
    <brk id="6" max="65535" man="1"/>
  </colBreaks>
</worksheet>
</file>

<file path=xl/worksheets/sheet12.xml><?xml version="1.0" encoding="utf-8"?>
<worksheet xmlns="http://schemas.openxmlformats.org/spreadsheetml/2006/main" xmlns:r="http://schemas.openxmlformats.org/officeDocument/2006/relationships">
  <sheetPr codeName="Sheet10" transitionEvaluation="1">
    <pageSetUpPr fitToPage="1"/>
  </sheetPr>
  <dimension ref="A1:BG230"/>
  <sheetViews>
    <sheetView showGridLines="0" defaultGridColor="0" zoomScale="87" zoomScaleNormal="87" colorId="9" workbookViewId="0" topLeftCell="A1">
      <selection activeCell="B1" sqref="B1:E1"/>
    </sheetView>
  </sheetViews>
  <sheetFormatPr defaultColWidth="9.77734375" defaultRowHeight="15"/>
  <cols>
    <col min="1" max="1" width="9.3359375" style="0" customWidth="1"/>
    <col min="2" max="2" width="28.77734375" style="0" customWidth="1"/>
    <col min="3" max="5" width="12.77734375" style="0" customWidth="1"/>
  </cols>
  <sheetData>
    <row r="1" spans="1:59" s="215" customFormat="1" ht="16.5" customHeight="1">
      <c r="A1" s="444"/>
      <c r="B1" s="644" t="s">
        <v>0</v>
      </c>
      <c r="C1" s="644"/>
      <c r="D1" s="644"/>
      <c r="E1" s="644"/>
      <c r="F1" s="269"/>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2"/>
      <c r="BB1" s="202"/>
      <c r="BC1" s="202"/>
      <c r="BD1" s="202"/>
      <c r="BE1" s="202"/>
      <c r="BF1" s="202"/>
      <c r="BG1" s="202"/>
    </row>
    <row r="2" spans="2:59" ht="15.75">
      <c r="B2" s="608" t="str">
        <f>OBLIGATION!B2</f>
        <v>National Institute on Drug Abuse</v>
      </c>
      <c r="C2" s="609"/>
      <c r="D2" s="609"/>
      <c r="E2" s="628"/>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row>
    <row r="3" spans="2:59" ht="15">
      <c r="B3" s="383"/>
      <c r="C3" s="443"/>
      <c r="D3" s="443"/>
      <c r="E3" s="356"/>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row>
    <row r="4" spans="2:59" ht="16.5" thickBot="1">
      <c r="B4" s="608" t="s">
        <v>238</v>
      </c>
      <c r="C4" s="609"/>
      <c r="D4" s="609"/>
      <c r="E4" s="628"/>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row>
    <row r="5" spans="2:59" ht="16.5" customHeight="1">
      <c r="B5" s="72"/>
      <c r="C5" s="36"/>
      <c r="D5" s="36" t="s">
        <v>370</v>
      </c>
      <c r="E5" s="37"/>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row>
    <row r="6" spans="2:59" ht="16.5" customHeight="1">
      <c r="B6" s="20"/>
      <c r="C6" s="48" t="s">
        <v>369</v>
      </c>
      <c r="D6" s="48" t="s">
        <v>424</v>
      </c>
      <c r="E6" s="378" t="s">
        <v>413</v>
      </c>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row>
    <row r="7" spans="2:59" ht="16.5" customHeight="1" thickBot="1">
      <c r="B7" s="41" t="s">
        <v>239</v>
      </c>
      <c r="C7" s="41" t="s">
        <v>3</v>
      </c>
      <c r="D7" s="41" t="s">
        <v>425</v>
      </c>
      <c r="E7" s="38" t="s">
        <v>4</v>
      </c>
      <c r="F7" s="168"/>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row>
    <row r="8" spans="2:59" ht="15">
      <c r="B8" s="20"/>
      <c r="C8" s="20"/>
      <c r="D8" s="20"/>
      <c r="E8" s="4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row>
    <row r="9" spans="2:59" ht="15.75" customHeight="1">
      <c r="B9" s="20" t="s">
        <v>240</v>
      </c>
      <c r="C9" s="51"/>
      <c r="D9" s="51"/>
      <c r="E9" s="101"/>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row>
    <row r="10" spans="2:59" ht="15.75" customHeight="1">
      <c r="B10" s="20" t="s">
        <v>241</v>
      </c>
      <c r="C10" s="51">
        <v>2</v>
      </c>
      <c r="D10" s="51">
        <v>2</v>
      </c>
      <c r="E10" s="101">
        <v>2</v>
      </c>
      <c r="F10" s="199"/>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row>
    <row r="11" spans="2:59" ht="15.75" customHeight="1">
      <c r="B11" s="20" t="s">
        <v>242</v>
      </c>
      <c r="C11" s="51">
        <v>2</v>
      </c>
      <c r="D11" s="51">
        <v>2</v>
      </c>
      <c r="E11" s="101">
        <v>2</v>
      </c>
      <c r="F11" s="199"/>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row>
    <row r="12" spans="2:59" ht="15.75" customHeight="1">
      <c r="B12" s="20" t="s">
        <v>243</v>
      </c>
      <c r="C12" s="51"/>
      <c r="D12" s="51"/>
      <c r="E12" s="101"/>
      <c r="F12" s="199"/>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row>
    <row r="13" spans="2:59" ht="15.75" customHeight="1">
      <c r="B13" s="20" t="s">
        <v>244</v>
      </c>
      <c r="C13" s="51"/>
      <c r="D13" s="51"/>
      <c r="E13" s="101"/>
      <c r="F13" s="199"/>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row>
    <row r="14" spans="2:59" ht="15.75" customHeight="1" thickBot="1">
      <c r="B14" s="17" t="s">
        <v>245</v>
      </c>
      <c r="C14" s="55"/>
      <c r="D14" s="55"/>
      <c r="E14" s="125"/>
      <c r="F14" s="199"/>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row>
    <row r="15" spans="2:59" ht="15">
      <c r="B15" s="20" t="s">
        <v>246</v>
      </c>
      <c r="C15" s="51">
        <f>SUM(C9:C14)</f>
        <v>4</v>
      </c>
      <c r="D15" s="51">
        <f>SUM(D9:D14)</f>
        <v>4</v>
      </c>
      <c r="E15" s="101">
        <f>SUM(E9:E14)</f>
        <v>4</v>
      </c>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row>
    <row r="16" spans="2:59" ht="18" customHeight="1" thickBot="1">
      <c r="B16" s="17" t="s">
        <v>247</v>
      </c>
      <c r="C16" s="452">
        <v>570000</v>
      </c>
      <c r="D16" s="453">
        <v>587000</v>
      </c>
      <c r="E16" s="107">
        <v>604713</v>
      </c>
      <c r="F16" s="14"/>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row>
    <row r="17" spans="2:59" ht="15.75" customHeight="1">
      <c r="B17" s="20" t="s">
        <v>248</v>
      </c>
      <c r="C17" s="51">
        <v>64</v>
      </c>
      <c r="D17" s="51">
        <v>63</v>
      </c>
      <c r="E17" s="376">
        <v>63</v>
      </c>
      <c r="F17" s="199"/>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row>
    <row r="18" spans="2:59" ht="15.75" customHeight="1">
      <c r="B18" s="20" t="s">
        <v>249</v>
      </c>
      <c r="C18" s="51">
        <v>85</v>
      </c>
      <c r="D18" s="51">
        <v>84</v>
      </c>
      <c r="E18" s="101">
        <v>84</v>
      </c>
      <c r="F18" s="199"/>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row>
    <row r="19" spans="2:59" ht="15.75" customHeight="1">
      <c r="B19" s="20" t="s">
        <v>250</v>
      </c>
      <c r="C19" s="51">
        <v>35</v>
      </c>
      <c r="D19" s="51">
        <v>34</v>
      </c>
      <c r="E19" s="101">
        <v>33</v>
      </c>
      <c r="F19" s="199"/>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row>
    <row r="20" spans="2:59" ht="15.75" customHeight="1">
      <c r="B20" s="20" t="s">
        <v>251</v>
      </c>
      <c r="C20" s="51">
        <v>39</v>
      </c>
      <c r="D20" s="51">
        <v>38</v>
      </c>
      <c r="E20" s="101">
        <v>38</v>
      </c>
      <c r="F20" s="199"/>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row>
    <row r="21" spans="2:59" ht="15.75" customHeight="1">
      <c r="B21" s="20" t="s">
        <v>252</v>
      </c>
      <c r="C21" s="51">
        <v>13</v>
      </c>
      <c r="D21" s="51">
        <v>12</v>
      </c>
      <c r="E21" s="101">
        <v>12</v>
      </c>
      <c r="F21" s="199"/>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row>
    <row r="22" spans="2:59" ht="15.75" customHeight="1">
      <c r="B22" s="20" t="s">
        <v>253</v>
      </c>
      <c r="C22" s="51">
        <v>1</v>
      </c>
      <c r="D22" s="51">
        <v>1</v>
      </c>
      <c r="E22" s="101">
        <v>1</v>
      </c>
      <c r="F22" s="199"/>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row>
    <row r="23" spans="2:59" ht="15.75" customHeight="1">
      <c r="B23" s="20" t="s">
        <v>254</v>
      </c>
      <c r="C23" s="51">
        <v>12</v>
      </c>
      <c r="D23" s="51">
        <v>12</v>
      </c>
      <c r="E23" s="101">
        <v>12</v>
      </c>
      <c r="F23" s="199"/>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row>
    <row r="24" spans="2:59" ht="15.75" customHeight="1">
      <c r="B24" s="20" t="s">
        <v>255</v>
      </c>
      <c r="C24" s="51">
        <v>22</v>
      </c>
      <c r="D24" s="51">
        <v>20</v>
      </c>
      <c r="E24" s="101">
        <v>20</v>
      </c>
      <c r="F24" s="199"/>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row>
    <row r="25" spans="2:59" ht="15.75" customHeight="1">
      <c r="B25" s="20" t="s">
        <v>256</v>
      </c>
      <c r="C25" s="51">
        <v>13</v>
      </c>
      <c r="D25" s="51">
        <v>13</v>
      </c>
      <c r="E25" s="101">
        <v>13</v>
      </c>
      <c r="F25" s="199"/>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row>
    <row r="26" spans="2:59" ht="15.75" customHeight="1">
      <c r="B26" s="20" t="s">
        <v>257</v>
      </c>
      <c r="C26" s="51">
        <v>10</v>
      </c>
      <c r="D26" s="51">
        <v>10</v>
      </c>
      <c r="E26" s="101">
        <v>10</v>
      </c>
      <c r="F26" s="199"/>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row>
    <row r="27" spans="2:59" ht="15.75" customHeight="1">
      <c r="B27" s="20" t="s">
        <v>258</v>
      </c>
      <c r="C27" s="51">
        <v>6</v>
      </c>
      <c r="D27" s="51">
        <v>6</v>
      </c>
      <c r="E27" s="101">
        <v>6</v>
      </c>
      <c r="F27" s="199"/>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row>
    <row r="28" spans="2:59" ht="15.75" customHeight="1">
      <c r="B28" s="20" t="s">
        <v>259</v>
      </c>
      <c r="C28" s="51">
        <v>5</v>
      </c>
      <c r="D28" s="51">
        <v>4</v>
      </c>
      <c r="E28" s="101">
        <v>4</v>
      </c>
      <c r="F28" s="199"/>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row>
    <row r="29" spans="2:59" ht="15.75" customHeight="1">
      <c r="B29" s="20" t="s">
        <v>260</v>
      </c>
      <c r="C29" s="51">
        <v>5</v>
      </c>
      <c r="D29" s="51">
        <v>4</v>
      </c>
      <c r="E29" s="101">
        <v>4</v>
      </c>
      <c r="F29" s="199"/>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row>
    <row r="30" spans="2:59" ht="15.75" customHeight="1">
      <c r="B30" s="20" t="s">
        <v>261</v>
      </c>
      <c r="C30" s="51">
        <v>1</v>
      </c>
      <c r="D30" s="51">
        <v>0</v>
      </c>
      <c r="E30" s="101">
        <v>0</v>
      </c>
      <c r="F30" s="199"/>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row>
    <row r="31" spans="2:59" ht="15.75" customHeight="1" thickBot="1">
      <c r="B31" s="17" t="s">
        <v>262</v>
      </c>
      <c r="C31" s="55">
        <v>1</v>
      </c>
      <c r="D31" s="55">
        <v>0</v>
      </c>
      <c r="E31" s="125">
        <v>0</v>
      </c>
      <c r="F31" s="199"/>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row>
    <row r="32" spans="2:59" ht="18" customHeight="1" thickBot="1">
      <c r="B32" s="60" t="s">
        <v>263</v>
      </c>
      <c r="C32" s="61">
        <f>SUM(C17:C31)</f>
        <v>312</v>
      </c>
      <c r="D32" s="61">
        <f>SUM(D17:D31)</f>
        <v>301</v>
      </c>
      <c r="E32" s="142">
        <f>SUM(E17:E31)</f>
        <v>300</v>
      </c>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row>
    <row r="33" spans="2:59" ht="15.75" customHeight="1">
      <c r="B33" s="20" t="s">
        <v>264</v>
      </c>
      <c r="C33" s="20"/>
      <c r="D33" s="20"/>
      <c r="E33" s="4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row>
    <row r="34" spans="2:59" ht="15.75" customHeight="1">
      <c r="B34" s="20" t="s">
        <v>265</v>
      </c>
      <c r="C34" s="20"/>
      <c r="D34" s="20"/>
      <c r="E34" s="4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row>
    <row r="35" spans="2:59" ht="15">
      <c r="B35" s="20"/>
      <c r="C35" s="20"/>
      <c r="D35" s="20"/>
      <c r="E35" s="4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row>
    <row r="36" spans="2:59" ht="15.75" customHeight="1">
      <c r="B36" s="20" t="s">
        <v>266</v>
      </c>
      <c r="C36" s="51"/>
      <c r="D36" s="51"/>
      <c r="E36" s="101"/>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row>
    <row r="37" spans="2:59" ht="15.75" customHeight="1">
      <c r="B37" s="20" t="s">
        <v>267</v>
      </c>
      <c r="C37" s="51">
        <v>14</v>
      </c>
      <c r="D37" s="51">
        <v>13</v>
      </c>
      <c r="E37" s="101">
        <v>13</v>
      </c>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row>
    <row r="38" spans="2:59" ht="15.75" customHeight="1">
      <c r="B38" s="20" t="s">
        <v>268</v>
      </c>
      <c r="C38" s="51">
        <v>3</v>
      </c>
      <c r="D38" s="51">
        <v>3</v>
      </c>
      <c r="E38" s="101">
        <v>3</v>
      </c>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row>
    <row r="39" spans="2:59" ht="15.75" customHeight="1">
      <c r="B39" s="20" t="s">
        <v>269</v>
      </c>
      <c r="C39" s="51">
        <v>2</v>
      </c>
      <c r="D39" s="51">
        <v>2</v>
      </c>
      <c r="E39" s="101">
        <v>2</v>
      </c>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row>
    <row r="40" spans="2:59" ht="15.75" customHeight="1">
      <c r="B40" s="20" t="s">
        <v>270</v>
      </c>
      <c r="C40" s="51"/>
      <c r="D40" s="51"/>
      <c r="E40" s="101"/>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row>
    <row r="41" spans="2:59" ht="15.75" customHeight="1" thickBot="1">
      <c r="B41" s="20" t="s">
        <v>271</v>
      </c>
      <c r="C41" s="51"/>
      <c r="D41" s="51"/>
      <c r="E41" s="101"/>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row>
    <row r="42" spans="2:59" ht="18" customHeight="1" thickBot="1">
      <c r="B42" s="60" t="s">
        <v>263</v>
      </c>
      <c r="C42" s="61">
        <f>SUM(C36:C41)</f>
        <v>19</v>
      </c>
      <c r="D42" s="61">
        <f>SUM(D36:D41)</f>
        <v>18</v>
      </c>
      <c r="E42" s="142">
        <f>SUM(E36:E41)</f>
        <v>18</v>
      </c>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row>
    <row r="43" spans="2:59" ht="15">
      <c r="B43" s="72" t="s">
        <v>272</v>
      </c>
      <c r="C43" s="337">
        <v>51</v>
      </c>
      <c r="D43" s="337">
        <v>51</v>
      </c>
      <c r="E43" s="376">
        <v>51</v>
      </c>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row>
    <row r="44" spans="2:59" ht="15">
      <c r="B44" s="20"/>
      <c r="C44" s="51"/>
      <c r="D44" s="51"/>
      <c r="E44" s="101"/>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row>
    <row r="45" spans="2:59" ht="15">
      <c r="B45" s="20" t="s">
        <v>273</v>
      </c>
      <c r="C45" s="51">
        <v>325</v>
      </c>
      <c r="D45" s="51">
        <v>320</v>
      </c>
      <c r="E45" s="101">
        <v>319</v>
      </c>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row>
    <row r="46" spans="2:59" ht="15">
      <c r="B46" s="20"/>
      <c r="C46" s="51"/>
      <c r="D46" s="51"/>
      <c r="E46" s="101"/>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row>
    <row r="47" spans="2:59" ht="15">
      <c r="B47" s="20" t="s">
        <v>274</v>
      </c>
      <c r="C47" s="51">
        <v>386</v>
      </c>
      <c r="D47" s="51">
        <v>376</v>
      </c>
      <c r="E47" s="101">
        <v>375</v>
      </c>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row>
    <row r="48" spans="2:59" ht="15">
      <c r="B48" s="20"/>
      <c r="C48" s="51"/>
      <c r="D48" s="51"/>
      <c r="E48" s="101"/>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row>
    <row r="49" spans="2:59" ht="15">
      <c r="B49" s="20" t="s">
        <v>275</v>
      </c>
      <c r="C49" s="51">
        <v>383</v>
      </c>
      <c r="D49" s="51">
        <v>373</v>
      </c>
      <c r="E49" s="101">
        <v>372</v>
      </c>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row>
    <row r="50" spans="2:59" ht="15">
      <c r="B50" s="20" t="s">
        <v>276</v>
      </c>
      <c r="C50" s="51"/>
      <c r="D50" s="51"/>
      <c r="E50" s="101"/>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row>
    <row r="51" spans="2:59" ht="15.75" thickBot="1">
      <c r="B51" s="169"/>
      <c r="C51" s="169"/>
      <c r="D51" s="169"/>
      <c r="E51" s="170"/>
      <c r="F51" s="171"/>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row>
    <row r="52" spans="2:59" ht="16.5" customHeight="1">
      <c r="B52" s="20" t="s">
        <v>277</v>
      </c>
      <c r="C52" s="164" t="s">
        <v>242</v>
      </c>
      <c r="D52" s="164" t="s">
        <v>242</v>
      </c>
      <c r="E52" s="404" t="s">
        <v>242</v>
      </c>
      <c r="F52" s="403"/>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row>
    <row r="53" spans="2:59" ht="16.5" customHeight="1">
      <c r="B53" s="20" t="s">
        <v>96</v>
      </c>
      <c r="C53" s="172">
        <v>142500</v>
      </c>
      <c r="D53" s="172">
        <f>'BA by Object'!D13</f>
        <v>146775</v>
      </c>
      <c r="E53" s="173">
        <v>151178</v>
      </c>
      <c r="F53" s="584"/>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row>
    <row r="54" spans="2:59" ht="16.5" customHeight="1">
      <c r="B54" s="20" t="s">
        <v>98</v>
      </c>
      <c r="C54" s="174">
        <v>11.5</v>
      </c>
      <c r="D54" s="174">
        <f>'BA by Object'!D14</f>
        <v>11.5</v>
      </c>
      <c r="E54" s="175">
        <f>'BA by Object'!E14</f>
        <v>11.5</v>
      </c>
      <c r="F54" s="403"/>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row>
    <row r="55" spans="2:59" ht="16.5" customHeight="1" thickBot="1">
      <c r="B55" s="17" t="s">
        <v>101</v>
      </c>
      <c r="C55" s="176">
        <v>84420</v>
      </c>
      <c r="D55" s="176">
        <f>'BA by Object'!D16</f>
        <v>86952</v>
      </c>
      <c r="E55" s="177">
        <f>'BA by Object'!E16</f>
        <v>89561</v>
      </c>
      <c r="F55" s="584"/>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row>
    <row r="56" spans="2:59" ht="1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row>
    <row r="57" spans="2:59" ht="1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row>
    <row r="58" spans="2:59" ht="1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row>
    <row r="59" spans="2:59" ht="1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row>
    <row r="60" spans="2:59" ht="1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row>
    <row r="61" spans="2:59" ht="1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row>
    <row r="62" spans="2:59" ht="1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row>
    <row r="63" spans="2:59" ht="1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row>
    <row r="64" spans="2:59" ht="15">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row>
    <row r="65" spans="2:59" ht="15">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row>
    <row r="66" spans="2:59" ht="15">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row>
    <row r="67" spans="2:59" ht="1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row>
    <row r="68" spans="2:59" ht="15">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row>
    <row r="69" spans="2:59" ht="15">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row>
    <row r="70" spans="2:59" ht="15">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row>
    <row r="71" spans="2:59" ht="1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row>
    <row r="72" spans="2:59" ht="1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row>
    <row r="73" spans="2:59" ht="1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row>
    <row r="74" spans="2:59" ht="1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row>
    <row r="75" spans="2:59" ht="1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row>
    <row r="76" spans="2:59" ht="1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row>
    <row r="77" spans="2:59" ht="1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row>
    <row r="78" spans="2:59" ht="1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row>
    <row r="79" spans="2:59" ht="1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row>
    <row r="80" spans="2:59" ht="1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row>
    <row r="81" spans="2:59" ht="1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row>
    <row r="82" spans="2:59" ht="1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row>
    <row r="83" spans="2:59" ht="1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row>
    <row r="84" spans="2:59" ht="1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row>
    <row r="85" spans="2:59" ht="1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row>
    <row r="86" spans="2:59" ht="1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row>
    <row r="87" spans="2:59" ht="1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row>
    <row r="88" spans="2:59" ht="1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row>
    <row r="89" spans="2:59" ht="1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2:59" ht="1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row>
    <row r="91" spans="2:59" ht="1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row>
    <row r="92" spans="2:59" ht="1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2:59" ht="1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2:59" ht="1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2:59" ht="1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2:59" ht="1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2:59" ht="1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2:59" ht="1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2:59" ht="1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2:59" ht="1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2:59" ht="1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2:59" ht="1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2:59" ht="1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2:59" ht="1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2:59" ht="1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2:59" ht="1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2:59" ht="1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2:59" ht="1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2:59" ht="1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2:59" ht="1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2:59" ht="1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2:59" ht="1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2:59" ht="1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2:59" ht="1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2:59" ht="1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2:59" ht="1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2:59" ht="1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2:59" ht="1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2:59" ht="1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2:59" ht="1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2:59" ht="1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2:59" ht="1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2:59" ht="15">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2:59" ht="1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2:59" ht="15">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2:59" ht="1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2:59" ht="1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2:59" ht="1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2:59" ht="1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2:59" ht="15">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2:59" ht="1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2:59" ht="1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2:59" ht="15">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2:59" ht="1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2:59" ht="15">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2:59" ht="1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2:59" ht="1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2:59" ht="1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2:59" ht="1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2:59" ht="15">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2:59" ht="1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2:59" ht="15">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2:59" ht="1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2:59" ht="15">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2:59" ht="1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2:59" ht="1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2:59" ht="1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2:59" ht="1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2:59" ht="15">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2:59" ht="1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2:59" ht="15">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2:59" ht="1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2:59" ht="15">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2:59" ht="1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2:59" ht="1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2:59" ht="1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2:59" ht="1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2:59" ht="15">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2:59" ht="1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2:59" ht="1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2:59" ht="1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2:59" ht="15">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2:59" ht="1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2:59" ht="1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2:59" ht="1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2:59" ht="1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row r="167" spans="2:59" ht="1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row>
    <row r="168" spans="2:59" ht="1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row>
    <row r="169" spans="2:59" ht="15">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row>
    <row r="170" spans="2:59" ht="15">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row>
    <row r="171" spans="2:59" ht="15">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row>
    <row r="172" spans="2:59" ht="1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row>
    <row r="173" spans="2:59" ht="15">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row>
    <row r="174" spans="2:59" ht="15">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row>
    <row r="175" spans="2:59" ht="15">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row>
    <row r="176" spans="2:59" ht="15">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row>
    <row r="177" spans="2:59" ht="1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row>
    <row r="178" spans="2:59" ht="15">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row>
    <row r="179" spans="2:59" ht="1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row>
    <row r="180" spans="2:59" ht="1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row>
    <row r="181" spans="2:59" ht="1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row>
    <row r="182" spans="2:59" ht="1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row>
    <row r="183" spans="2:59" ht="1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row>
    <row r="184" spans="2:59" ht="1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row>
    <row r="185" spans="2:59" ht="15">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row>
    <row r="186" spans="2:59" ht="15">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row>
    <row r="187" spans="2:59" ht="15">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row>
    <row r="188" spans="2:59" ht="15">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row>
    <row r="189" spans="2:59" ht="15">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row>
    <row r="190" spans="2:59" ht="15">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row>
    <row r="191" spans="2:59" ht="15">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row>
    <row r="192" spans="2:59" ht="15">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row>
    <row r="193" spans="2:59" ht="15">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row>
    <row r="194" spans="2:59" ht="15">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row>
    <row r="195" spans="2:59" ht="15">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row>
    <row r="196" spans="2:59" ht="15">
      <c r="B196" s="31"/>
      <c r="C196" s="31"/>
      <c r="D196" s="31"/>
      <c r="E196" s="31"/>
      <c r="F196" s="31"/>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row>
    <row r="197" spans="2:59" ht="15">
      <c r="B197" s="31"/>
      <c r="C197" s="31"/>
      <c r="D197" s="31"/>
      <c r="E197" s="31"/>
      <c r="F197" s="31"/>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row>
    <row r="198" spans="2:59" ht="15">
      <c r="B198" s="31"/>
      <c r="C198" s="31"/>
      <c r="D198" s="31"/>
      <c r="E198" s="31"/>
      <c r="F198" s="31"/>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row>
    <row r="199" spans="2:59" ht="15">
      <c r="B199" s="31"/>
      <c r="C199" s="31"/>
      <c r="D199" s="31"/>
      <c r="E199" s="31"/>
      <c r="F199" s="31"/>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row>
    <row r="200" spans="2:59" ht="15">
      <c r="B200" s="31"/>
      <c r="C200" s="31"/>
      <c r="D200" s="31"/>
      <c r="E200" s="31"/>
      <c r="F200" s="31"/>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row>
    <row r="201" spans="2:59" ht="15">
      <c r="B201" s="31"/>
      <c r="C201" s="31"/>
      <c r="D201" s="31"/>
      <c r="E201" s="31"/>
      <c r="F201" s="31"/>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row>
    <row r="202" spans="2:59" ht="15">
      <c r="B202" s="31"/>
      <c r="C202" s="31"/>
      <c r="D202" s="31"/>
      <c r="E202" s="31"/>
      <c r="F202" s="31"/>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row>
    <row r="203" spans="2:59" ht="15">
      <c r="B203" s="31"/>
      <c r="C203" s="31"/>
      <c r="D203" s="31"/>
      <c r="E203" s="31"/>
      <c r="F203" s="31"/>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row>
    <row r="204" spans="2:59" ht="15">
      <c r="B204" s="31"/>
      <c r="C204" s="31"/>
      <c r="D204" s="31"/>
      <c r="E204" s="31"/>
      <c r="F204" s="31"/>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row>
    <row r="205" spans="2:59" ht="15">
      <c r="B205" s="31"/>
      <c r="C205" s="31"/>
      <c r="D205" s="31"/>
      <c r="E205" s="31"/>
      <c r="F205" s="31"/>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row>
    <row r="206" spans="2:59" ht="15">
      <c r="B206" s="31"/>
      <c r="C206" s="31"/>
      <c r="D206" s="31"/>
      <c r="E206" s="31"/>
      <c r="F206" s="31"/>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row>
    <row r="207" spans="2:59" ht="15">
      <c r="B207" s="31"/>
      <c r="C207" s="31"/>
      <c r="D207" s="31"/>
      <c r="E207" s="31"/>
      <c r="F207" s="31"/>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row>
    <row r="208" spans="2:59" ht="15">
      <c r="B208" s="31"/>
      <c r="C208" s="31"/>
      <c r="D208" s="31"/>
      <c r="E208" s="31"/>
      <c r="F208" s="31"/>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row>
    <row r="209" spans="2:59" ht="15">
      <c r="B209" s="31"/>
      <c r="C209" s="31"/>
      <c r="D209" s="31"/>
      <c r="E209" s="31"/>
      <c r="F209" s="31"/>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row>
    <row r="210" spans="2:59" ht="15">
      <c r="B210" s="31"/>
      <c r="C210" s="31"/>
      <c r="D210" s="31"/>
      <c r="E210" s="31"/>
      <c r="F210" s="31"/>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row>
    <row r="211" spans="2:59" ht="15">
      <c r="B211" s="31"/>
      <c r="C211" s="31"/>
      <c r="D211" s="31"/>
      <c r="E211" s="31"/>
      <c r="F211" s="31"/>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row>
    <row r="212" spans="2:59" ht="15">
      <c r="B212" s="31"/>
      <c r="C212" s="31"/>
      <c r="D212" s="31"/>
      <c r="E212" s="31"/>
      <c r="F212" s="31"/>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row>
    <row r="213" spans="2:59" ht="15">
      <c r="B213" s="31"/>
      <c r="C213" s="31"/>
      <c r="D213" s="31"/>
      <c r="E213" s="31"/>
      <c r="F213" s="31"/>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row>
    <row r="214" spans="2:59" ht="15">
      <c r="B214" s="31"/>
      <c r="C214" s="31"/>
      <c r="D214" s="31"/>
      <c r="E214" s="31"/>
      <c r="F214" s="31"/>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row>
    <row r="215" spans="2:59" ht="15">
      <c r="B215" s="31"/>
      <c r="C215" s="31"/>
      <c r="D215" s="31"/>
      <c r="E215" s="31"/>
      <c r="F215" s="31"/>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row>
    <row r="216" spans="2:59" ht="15">
      <c r="B216" s="31"/>
      <c r="C216" s="31"/>
      <c r="D216" s="31"/>
      <c r="E216" s="31"/>
      <c r="F216" s="31"/>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row>
    <row r="217" spans="2:59" ht="15">
      <c r="B217" s="31"/>
      <c r="C217" s="31"/>
      <c r="D217" s="31"/>
      <c r="E217" s="31"/>
      <c r="F217" s="31"/>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row>
    <row r="218" spans="2:59" ht="15">
      <c r="B218" s="31"/>
      <c r="C218" s="31"/>
      <c r="D218" s="31"/>
      <c r="E218" s="31"/>
      <c r="F218" s="31"/>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row>
    <row r="219" spans="2:59" ht="15">
      <c r="B219" s="31"/>
      <c r="C219" s="31"/>
      <c r="D219" s="31"/>
      <c r="E219" s="31"/>
      <c r="F219" s="31"/>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row>
    <row r="220" spans="2:59" ht="15">
      <c r="B220" s="31"/>
      <c r="C220" s="31"/>
      <c r="D220" s="31"/>
      <c r="E220" s="31"/>
      <c r="F220" s="31"/>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row>
    <row r="221" spans="2:59" ht="15">
      <c r="B221" s="31"/>
      <c r="C221" s="31"/>
      <c r="D221" s="31"/>
      <c r="E221" s="31"/>
      <c r="F221" s="31"/>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row>
    <row r="222" spans="2:59" ht="15">
      <c r="B222" s="31"/>
      <c r="C222" s="31"/>
      <c r="D222" s="31"/>
      <c r="E222" s="31"/>
      <c r="F222" s="31"/>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row>
    <row r="223" spans="2:59" ht="15">
      <c r="B223" s="31"/>
      <c r="C223" s="31"/>
      <c r="D223" s="31"/>
      <c r="E223" s="31"/>
      <c r="F223" s="31"/>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row>
    <row r="224" spans="2:59" ht="15">
      <c r="B224" s="31"/>
      <c r="C224" s="31"/>
      <c r="D224" s="31"/>
      <c r="E224" s="31"/>
      <c r="F224" s="31"/>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row>
    <row r="225" spans="2:59" ht="15">
      <c r="B225" s="31"/>
      <c r="C225" s="31"/>
      <c r="D225" s="31"/>
      <c r="E225" s="31"/>
      <c r="F225" s="31"/>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row>
    <row r="226" spans="2:59" ht="15">
      <c r="B226" s="31"/>
      <c r="C226" s="31"/>
      <c r="D226" s="31"/>
      <c r="E226" s="31"/>
      <c r="F226" s="31"/>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row>
    <row r="227" spans="2:59" ht="15">
      <c r="B227" s="31"/>
      <c r="C227" s="31"/>
      <c r="D227" s="31"/>
      <c r="E227" s="31"/>
      <c r="F227" s="31"/>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row>
    <row r="228" spans="2:59" ht="15">
      <c r="B228" s="31"/>
      <c r="C228" s="31"/>
      <c r="D228" s="31"/>
      <c r="E228" s="31"/>
      <c r="F228" s="31"/>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row>
    <row r="229" spans="2:59" ht="15">
      <c r="B229" s="31"/>
      <c r="C229" s="31"/>
      <c r="D229" s="31"/>
      <c r="E229" s="31"/>
      <c r="F229" s="31"/>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row>
    <row r="230" spans="2:59" ht="15">
      <c r="B230" s="31"/>
      <c r="C230" s="31"/>
      <c r="D230" s="31"/>
      <c r="E230" s="31"/>
      <c r="F230" s="31"/>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row>
  </sheetData>
  <mergeCells count="3">
    <mergeCell ref="B1:E1"/>
    <mergeCell ref="B2:E2"/>
    <mergeCell ref="B4:E4"/>
  </mergeCells>
  <printOptions horizontalCentered="1"/>
  <pageMargins left="1" right="1" top="1" bottom="1" header="0.5" footer="0.5"/>
  <pageSetup fitToHeight="1" fitToWidth="1" horizontalDpi="600" verticalDpi="600" orientation="portrait" scale="72" r:id="rId1"/>
  <rowBreaks count="2" manualBreakCount="2">
    <brk id="55" max="255" man="1"/>
    <brk id="82" max="255" man="1"/>
  </rowBreaks>
  <colBreaks count="2" manualBreakCount="2">
    <brk id="7" max="65535" man="1"/>
    <brk id="16" max="65535" man="1"/>
  </colBreaks>
</worksheet>
</file>

<file path=xl/worksheets/sheet13.xml><?xml version="1.0" encoding="utf-8"?>
<worksheet xmlns="http://schemas.openxmlformats.org/spreadsheetml/2006/main" xmlns:r="http://schemas.openxmlformats.org/officeDocument/2006/relationships">
  <sheetPr codeName="Sheet11" transitionEvaluation="1">
    <pageSetUpPr fitToPage="1"/>
  </sheetPr>
  <dimension ref="A1:H32"/>
  <sheetViews>
    <sheetView showGridLines="0" defaultGridColor="0" zoomScale="87" zoomScaleNormal="87" colorId="9" workbookViewId="0" topLeftCell="A1">
      <selection activeCell="A1" sqref="A1:D1"/>
    </sheetView>
  </sheetViews>
  <sheetFormatPr defaultColWidth="9.77734375" defaultRowHeight="15"/>
  <cols>
    <col min="1" max="1" width="26.77734375" style="0" customWidth="1"/>
    <col min="2" max="4" width="11.77734375" style="0" customWidth="1"/>
  </cols>
  <sheetData>
    <row r="1" spans="1:5" ht="15.75" customHeight="1">
      <c r="A1" s="696" t="s">
        <v>0</v>
      </c>
      <c r="B1" s="696"/>
      <c r="C1" s="696"/>
      <c r="D1" s="696"/>
      <c r="E1" s="290"/>
    </row>
    <row r="2" spans="1:5" ht="15.75">
      <c r="A2" s="697" t="str">
        <f>OBLIGATION!B2</f>
        <v>National Institute on Drug Abuse</v>
      </c>
      <c r="B2" s="697"/>
      <c r="C2" s="697"/>
      <c r="D2" s="697"/>
      <c r="E2" s="199"/>
    </row>
    <row r="3" spans="1:8" ht="15.75" customHeight="1">
      <c r="A3" s="698"/>
      <c r="B3" s="698"/>
      <c r="C3" s="698"/>
      <c r="D3" s="698"/>
      <c r="E3" s="194"/>
      <c r="F3" s="193"/>
      <c r="G3" s="193"/>
      <c r="H3" s="193"/>
    </row>
    <row r="4" spans="1:8" ht="15.75">
      <c r="A4" s="697" t="s">
        <v>278</v>
      </c>
      <c r="B4" s="697"/>
      <c r="C4" s="697"/>
      <c r="D4" s="697"/>
      <c r="E4" s="194"/>
      <c r="F4" s="193"/>
      <c r="G4" s="193"/>
      <c r="H4" s="193"/>
    </row>
    <row r="5" spans="1:8" ht="15.75" thickBot="1">
      <c r="A5" s="698"/>
      <c r="B5" s="698"/>
      <c r="C5" s="698"/>
      <c r="D5" s="698"/>
      <c r="E5" s="194"/>
      <c r="F5" s="193"/>
      <c r="G5" s="193"/>
      <c r="H5" s="193"/>
    </row>
    <row r="6" spans="1:8" ht="18" customHeight="1" thickBot="1">
      <c r="A6" s="359"/>
      <c r="B6" s="519"/>
      <c r="C6" s="520" t="s">
        <v>413</v>
      </c>
      <c r="D6" s="521"/>
      <c r="E6" s="199"/>
      <c r="F6" s="193"/>
      <c r="G6" s="193"/>
      <c r="H6" s="193"/>
    </row>
    <row r="7" spans="1:8" ht="18" customHeight="1">
      <c r="A7" s="360"/>
      <c r="B7" s="365"/>
      <c r="C7" s="366"/>
      <c r="D7" s="373" t="s">
        <v>279</v>
      </c>
      <c r="E7" s="199"/>
      <c r="F7" s="193"/>
      <c r="G7" s="193"/>
      <c r="H7" s="193"/>
    </row>
    <row r="8" spans="1:8" ht="18" customHeight="1" thickBot="1">
      <c r="A8" s="361"/>
      <c r="B8" s="362" t="s">
        <v>280</v>
      </c>
      <c r="C8" s="363" t="s">
        <v>281</v>
      </c>
      <c r="D8" s="364" t="s">
        <v>282</v>
      </c>
      <c r="E8" s="199"/>
      <c r="F8" s="193"/>
      <c r="G8" s="193"/>
      <c r="H8" s="193"/>
    </row>
    <row r="9" spans="1:8" ht="15">
      <c r="A9" s="365"/>
      <c r="B9" s="366"/>
      <c r="C9" s="367"/>
      <c r="D9" s="367"/>
      <c r="E9" s="199"/>
      <c r="F9" s="193"/>
      <c r="G9" s="193"/>
      <c r="H9" s="193"/>
    </row>
    <row r="10" spans="1:8" ht="15">
      <c r="A10" s="365"/>
      <c r="B10" s="366"/>
      <c r="C10" s="367"/>
      <c r="D10" s="396">
        <v>0</v>
      </c>
      <c r="E10" s="199"/>
      <c r="F10" s="193"/>
      <c r="G10" s="193"/>
      <c r="H10" s="193"/>
    </row>
    <row r="11" spans="1:8" ht="15">
      <c r="A11" s="365"/>
      <c r="B11" s="366"/>
      <c r="C11" s="367"/>
      <c r="D11" s="396"/>
      <c r="E11" s="199"/>
      <c r="F11" s="193"/>
      <c r="G11" s="193"/>
      <c r="H11" s="193"/>
    </row>
    <row r="12" spans="1:8" ht="15">
      <c r="A12" s="365"/>
      <c r="B12" s="366"/>
      <c r="C12" s="367"/>
      <c r="D12" s="397"/>
      <c r="E12" s="199"/>
      <c r="F12" s="193"/>
      <c r="G12" s="193"/>
      <c r="H12" s="193"/>
    </row>
    <row r="13" spans="1:5" ht="15">
      <c r="A13" s="365"/>
      <c r="B13" s="366"/>
      <c r="C13" s="367"/>
      <c r="D13" s="397"/>
      <c r="E13" s="2"/>
    </row>
    <row r="14" spans="1:5" ht="15">
      <c r="A14" s="365"/>
      <c r="B14" s="366"/>
      <c r="C14" s="367"/>
      <c r="D14" s="397"/>
      <c r="E14" s="2"/>
    </row>
    <row r="15" spans="1:5" ht="15">
      <c r="A15" s="365"/>
      <c r="B15" s="366"/>
      <c r="C15" s="367"/>
      <c r="D15" s="397"/>
      <c r="E15" s="2"/>
    </row>
    <row r="16" spans="1:5" ht="15">
      <c r="A16" s="365"/>
      <c r="B16" s="366"/>
      <c r="C16" s="367"/>
      <c r="D16" s="397"/>
      <c r="E16" s="2"/>
    </row>
    <row r="17" spans="1:5" ht="15">
      <c r="A17" s="365"/>
      <c r="B17" s="366"/>
      <c r="C17" s="367"/>
      <c r="D17" s="397"/>
      <c r="E17" s="2"/>
    </row>
    <row r="18" spans="1:5" ht="15">
      <c r="A18" s="365"/>
      <c r="B18" s="366"/>
      <c r="C18" s="367"/>
      <c r="D18" s="397"/>
      <c r="E18" s="2"/>
    </row>
    <row r="19" spans="1:5" ht="15">
      <c r="A19" s="365"/>
      <c r="B19" s="366"/>
      <c r="C19" s="367"/>
      <c r="D19" s="397"/>
      <c r="E19" s="2"/>
    </row>
    <row r="20" spans="1:5" ht="15">
      <c r="A20" s="365"/>
      <c r="B20" s="366"/>
      <c r="C20" s="367"/>
      <c r="D20" s="397"/>
      <c r="E20" s="2"/>
    </row>
    <row r="21" spans="1:5" ht="15">
      <c r="A21" s="365"/>
      <c r="B21" s="366"/>
      <c r="C21" s="367"/>
      <c r="D21" s="367"/>
      <c r="E21" s="2"/>
    </row>
    <row r="22" spans="1:5" ht="15">
      <c r="A22" s="365"/>
      <c r="B22" s="366"/>
      <c r="C22" s="367"/>
      <c r="D22" s="367"/>
      <c r="E22" s="2"/>
    </row>
    <row r="23" spans="1:6" ht="15">
      <c r="A23" s="365"/>
      <c r="B23" s="366"/>
      <c r="C23" s="367"/>
      <c r="D23" s="367"/>
      <c r="E23" s="2"/>
      <c r="F23" s="181"/>
    </row>
    <row r="24" spans="1:5" ht="15">
      <c r="A24" s="365"/>
      <c r="B24" s="366"/>
      <c r="C24" s="367"/>
      <c r="D24" s="367"/>
      <c r="E24" s="2"/>
    </row>
    <row r="25" spans="1:5" ht="15">
      <c r="A25" s="365"/>
      <c r="B25" s="366"/>
      <c r="C25" s="367"/>
      <c r="D25" s="367"/>
      <c r="E25" s="2"/>
    </row>
    <row r="26" spans="1:5" ht="15.75" thickBot="1">
      <c r="A26" s="361"/>
      <c r="B26" s="368"/>
      <c r="C26" s="369"/>
      <c r="D26" s="369"/>
      <c r="E26" s="2"/>
    </row>
    <row r="27" spans="1:6" ht="18" customHeight="1" thickBot="1">
      <c r="A27" s="370" t="s">
        <v>283</v>
      </c>
      <c r="B27" s="371"/>
      <c r="C27" s="372">
        <f>SUM(C10:C26)</f>
        <v>0</v>
      </c>
      <c r="D27" s="372"/>
      <c r="E27" s="200"/>
      <c r="F27" s="358"/>
    </row>
    <row r="28" spans="1:7" ht="15">
      <c r="A28" s="699"/>
      <c r="B28" s="699"/>
      <c r="C28" s="699"/>
      <c r="D28" s="699"/>
      <c r="E28" s="333"/>
      <c r="F28" s="336"/>
      <c r="G28" s="357"/>
    </row>
    <row r="29" spans="1:7" ht="15">
      <c r="A29" s="649"/>
      <c r="B29" s="649"/>
      <c r="C29" s="649"/>
      <c r="D29" s="649"/>
      <c r="E29" s="333"/>
      <c r="F29" s="336"/>
      <c r="G29" s="357"/>
    </row>
    <row r="30" spans="1:7" ht="15">
      <c r="A30" s="649"/>
      <c r="B30" s="649"/>
      <c r="C30" s="649"/>
      <c r="D30" s="649"/>
      <c r="E30" s="333"/>
      <c r="F30" s="336"/>
      <c r="G30" s="357"/>
    </row>
    <row r="31" spans="1:7" ht="15">
      <c r="A31" s="649"/>
      <c r="B31" s="649"/>
      <c r="C31" s="649"/>
      <c r="D31" s="649"/>
      <c r="E31" s="333"/>
      <c r="F31" s="336"/>
      <c r="G31" s="357"/>
    </row>
    <row r="32" spans="1:7" ht="15">
      <c r="A32" s="271"/>
      <c r="B32" s="271"/>
      <c r="C32" s="271"/>
      <c r="D32" s="271"/>
      <c r="E32" s="271"/>
      <c r="F32" s="336"/>
      <c r="G32" s="357"/>
    </row>
  </sheetData>
  <mergeCells count="6">
    <mergeCell ref="A1:D1"/>
    <mergeCell ref="A2:D2"/>
    <mergeCell ref="A3:D3"/>
    <mergeCell ref="A28:D31"/>
    <mergeCell ref="A4:D4"/>
    <mergeCell ref="A5:D5"/>
  </mergeCells>
  <printOptions/>
  <pageMargins left="1" right="1" top="1" bottom="1" header="0" footer="0"/>
  <pageSetup blackAndWhite="1" fitToHeight="1" fitToWidth="1" horizontalDpi="600" verticalDpi="600" orientation="portrait" r:id="rId1"/>
  <rowBreaks count="2" manualBreakCount="2">
    <brk id="30" max="255" man="1"/>
    <brk id="59" max="255" man="1"/>
  </rowBreaks>
  <colBreaks count="2" manualBreakCount="2">
    <brk id="7" max="65535" man="1"/>
    <brk id="16" max="65535" man="1"/>
  </colBreaks>
</worksheet>
</file>

<file path=xl/worksheets/sheet14.xml><?xml version="1.0" encoding="utf-8"?>
<worksheet xmlns="http://schemas.openxmlformats.org/spreadsheetml/2006/main" xmlns:r="http://schemas.openxmlformats.org/officeDocument/2006/relationships">
  <sheetPr codeName="Sheet13"/>
  <dimension ref="A3:P37"/>
  <sheetViews>
    <sheetView showGridLines="0" defaultGridColor="0" zoomScale="75" zoomScaleNormal="75" colorId="9" workbookViewId="0" topLeftCell="A23">
      <selection activeCell="B18" sqref="B18"/>
    </sheetView>
  </sheetViews>
  <sheetFormatPr defaultColWidth="8.88671875" defaultRowHeight="15"/>
  <cols>
    <col min="4" max="5" width="9.77734375" style="0" bestFit="1" customWidth="1"/>
  </cols>
  <sheetData>
    <row r="3" spans="2:6" ht="15">
      <c r="B3" s="457" t="s">
        <v>374</v>
      </c>
      <c r="C3" s="457"/>
      <c r="D3" s="458"/>
      <c r="E3" s="589">
        <f>ROUND('BUD MECH'!G20,-3)/1000</f>
        <v>607250</v>
      </c>
      <c r="F3" s="457"/>
    </row>
    <row r="4" spans="2:6" ht="15">
      <c r="B4" s="457" t="s">
        <v>375</v>
      </c>
      <c r="C4" s="457"/>
      <c r="D4" s="458"/>
      <c r="E4" s="589">
        <f>ROUND('BUD MECH'!G27,-3)/1000</f>
        <v>69425</v>
      </c>
      <c r="F4" s="457"/>
    </row>
    <row r="5" spans="2:6" ht="15">
      <c r="B5" s="457" t="s">
        <v>28</v>
      </c>
      <c r="C5" s="457"/>
      <c r="D5" s="458"/>
      <c r="E5" s="589">
        <f>ROUND('BUD MECH'!G35,-3)/1000</f>
        <v>88034</v>
      </c>
      <c r="F5" s="457"/>
    </row>
    <row r="6" spans="2:6" ht="15">
      <c r="B6" s="457" t="s">
        <v>352</v>
      </c>
      <c r="C6" s="457"/>
      <c r="D6" s="458"/>
      <c r="E6" s="589">
        <f>ROUND('BUD MECH'!G41,-3)/1000</f>
        <v>21784</v>
      </c>
      <c r="F6" s="457"/>
    </row>
    <row r="7" spans="2:6" ht="15">
      <c r="B7" s="457" t="s">
        <v>297</v>
      </c>
      <c r="C7" s="457"/>
      <c r="D7" s="458"/>
      <c r="E7" s="589">
        <f>ROUND('BUD MECH'!G43,-3)/1000</f>
        <v>101492</v>
      </c>
      <c r="F7" s="457"/>
    </row>
    <row r="8" spans="2:6" ht="15">
      <c r="B8" s="457" t="s">
        <v>373</v>
      </c>
      <c r="C8" s="457"/>
      <c r="D8" s="458"/>
      <c r="E8" s="589">
        <f>ROUND('BUD MECH'!G47,-3)/1000</f>
        <v>79210</v>
      </c>
      <c r="F8" s="457"/>
    </row>
    <row r="9" spans="2:6" ht="15">
      <c r="B9" s="457" t="s">
        <v>376</v>
      </c>
      <c r="C9" s="457"/>
      <c r="D9" s="458"/>
      <c r="E9" s="589">
        <f>ROUND('BUD MECH'!G48,-3)/1000</f>
        <v>51865</v>
      </c>
      <c r="F9" s="457"/>
    </row>
    <row r="10" spans="2:6" ht="15">
      <c r="B10" s="457" t="s">
        <v>300</v>
      </c>
      <c r="C10" s="457"/>
      <c r="D10" s="457"/>
      <c r="E10" s="589">
        <f>ROUND('BUD MECH'!G49,-3)/1000</f>
        <v>0</v>
      </c>
      <c r="F10" s="457"/>
    </row>
    <row r="11" spans="2:6" ht="15">
      <c r="B11" s="457" t="s">
        <v>48</v>
      </c>
      <c r="C11" s="457"/>
      <c r="D11" s="457"/>
      <c r="E11" s="589">
        <f>ROUND('BUD MECH'!G50,-3)/1000</f>
        <v>0</v>
      </c>
      <c r="F11" s="457"/>
    </row>
    <row r="14" ht="15">
      <c r="P14" s="424"/>
    </row>
    <row r="20" spans="1:6" ht="15.75">
      <c r="A20" s="399"/>
      <c r="B20" s="399"/>
      <c r="C20" s="399"/>
      <c r="D20" s="399"/>
      <c r="E20" s="399"/>
      <c r="F20" s="399"/>
    </row>
    <row r="21" spans="1:6" ht="15.75">
      <c r="A21" s="425"/>
      <c r="B21" s="399"/>
      <c r="C21" s="399"/>
      <c r="D21" s="399"/>
      <c r="E21" s="399"/>
      <c r="F21" s="399"/>
    </row>
    <row r="22" spans="1:5" ht="15.75">
      <c r="A22" s="399"/>
      <c r="B22" s="399"/>
      <c r="C22" s="399"/>
      <c r="D22" s="399"/>
      <c r="E22" s="399"/>
    </row>
    <row r="23" spans="1:5" ht="15.75">
      <c r="A23" s="399"/>
      <c r="B23" s="399"/>
      <c r="C23" s="399"/>
      <c r="D23" s="399"/>
      <c r="E23" s="399"/>
    </row>
    <row r="24" spans="1:5" ht="15.75">
      <c r="A24" s="399"/>
      <c r="B24" s="399"/>
      <c r="C24" s="399"/>
      <c r="D24" s="399"/>
      <c r="E24" s="399"/>
    </row>
    <row r="25" spans="1:5" ht="15.75">
      <c r="A25" s="399"/>
      <c r="B25" s="399"/>
      <c r="C25" s="399"/>
      <c r="D25" s="399"/>
      <c r="E25" s="399"/>
    </row>
    <row r="26" spans="1:5" ht="15.75">
      <c r="A26" s="399"/>
      <c r="B26" s="399"/>
      <c r="C26" s="399"/>
      <c r="D26" s="399"/>
      <c r="E26" s="399"/>
    </row>
    <row r="27" spans="1:5" ht="15.75">
      <c r="A27" s="399"/>
      <c r="B27" s="399"/>
      <c r="C27" s="399"/>
      <c r="D27" s="399"/>
      <c r="E27" s="399"/>
    </row>
    <row r="28" spans="1:5" ht="15.75">
      <c r="A28" s="399"/>
      <c r="B28" s="399"/>
      <c r="C28" s="399"/>
      <c r="D28" s="399"/>
      <c r="E28" s="399"/>
    </row>
    <row r="29" spans="1:5" ht="15.75">
      <c r="A29" s="399"/>
      <c r="B29" s="399"/>
      <c r="C29" s="399"/>
      <c r="D29" s="399"/>
      <c r="E29" s="399"/>
    </row>
    <row r="30" spans="1:5" ht="15.75">
      <c r="A30" s="399"/>
      <c r="B30" s="399"/>
      <c r="C30" s="399"/>
      <c r="D30" s="399"/>
      <c r="E30" s="399"/>
    </row>
    <row r="31" spans="1:5" ht="15.75">
      <c r="A31" s="399"/>
      <c r="B31" s="399"/>
      <c r="C31" s="399"/>
      <c r="D31" s="399"/>
      <c r="E31" s="399"/>
    </row>
    <row r="32" spans="1:5" ht="15.75">
      <c r="A32" s="399"/>
      <c r="B32" s="399"/>
      <c r="C32" s="399"/>
      <c r="D32" s="399"/>
      <c r="E32" s="399"/>
    </row>
    <row r="33" spans="1:5" ht="15.75">
      <c r="A33" s="399"/>
      <c r="B33" s="399"/>
      <c r="C33" s="399"/>
      <c r="D33" s="399"/>
      <c r="E33" s="399"/>
    </row>
    <row r="34" spans="1:5" ht="15.75">
      <c r="A34" s="399"/>
      <c r="B34" s="399"/>
      <c r="C34" s="399"/>
      <c r="D34" s="399"/>
      <c r="E34" s="399"/>
    </row>
    <row r="35" spans="1:5" ht="15.75">
      <c r="A35" s="399"/>
      <c r="B35" s="399"/>
      <c r="C35" s="399"/>
      <c r="D35" s="399"/>
      <c r="E35" s="399"/>
    </row>
    <row r="36" spans="1:5" ht="15.75">
      <c r="A36" s="399"/>
      <c r="B36" s="399"/>
      <c r="C36" s="399"/>
      <c r="D36" s="399"/>
      <c r="E36" s="399"/>
    </row>
    <row r="37" spans="1:5" ht="15.75">
      <c r="A37" s="399"/>
      <c r="B37" s="399"/>
      <c r="C37" s="399"/>
      <c r="D37" s="399"/>
      <c r="E37" s="399"/>
    </row>
  </sheetData>
  <printOptions/>
  <pageMargins left="1" right="1" top="1" bottom="1" header="0.5" footer="0.5"/>
  <pageSetup cellComments="asDisplayed" horizontalDpi="600" verticalDpi="600" orientation="portrait" r:id="rId4"/>
  <drawing r:id="rId3"/>
  <legacyDrawing r:id="rId2"/>
</worksheet>
</file>

<file path=xl/worksheets/sheet15.xml><?xml version="1.0" encoding="utf-8"?>
<worksheet xmlns="http://schemas.openxmlformats.org/spreadsheetml/2006/main" xmlns:r="http://schemas.openxmlformats.org/officeDocument/2006/relationships">
  <sheetPr codeName="Sheet14"/>
  <dimension ref="A2:L56"/>
  <sheetViews>
    <sheetView showGridLines="0" defaultGridColor="0" zoomScale="75" zoomScaleNormal="75" colorId="9" workbookViewId="0" topLeftCell="A1">
      <selection activeCell="I23" sqref="I23"/>
    </sheetView>
  </sheetViews>
  <sheetFormatPr defaultColWidth="8.88671875" defaultRowHeight="15"/>
  <cols>
    <col min="4" max="4" width="12.77734375" style="0" customWidth="1"/>
  </cols>
  <sheetData>
    <row r="2" spans="2:5" ht="15">
      <c r="B2" t="s">
        <v>335</v>
      </c>
      <c r="E2" s="382">
        <f>'BUD MECH'!H20</f>
        <v>3.0115505252783303</v>
      </c>
    </row>
    <row r="3" spans="2:12" ht="15">
      <c r="B3" t="s">
        <v>21</v>
      </c>
      <c r="E3" s="382">
        <f>'BUD MECH'!H27</f>
        <v>4.440900816873016</v>
      </c>
      <c r="K3" s="335"/>
      <c r="L3" s="193"/>
    </row>
    <row r="4" spans="2:12" ht="15">
      <c r="B4" t="s">
        <v>28</v>
      </c>
      <c r="E4" s="382">
        <f>'BUD MECH'!H35</f>
        <v>1.6746743047214265</v>
      </c>
      <c r="K4" s="335"/>
      <c r="L4" s="193"/>
    </row>
    <row r="5" spans="2:5" ht="15">
      <c r="B5" t="s">
        <v>336</v>
      </c>
      <c r="E5" s="382">
        <f>'BUD MECH'!H41</f>
        <v>3.334756415729804</v>
      </c>
    </row>
    <row r="6" spans="2:5" ht="15">
      <c r="B6" t="s">
        <v>297</v>
      </c>
      <c r="E6" s="382">
        <f>'BUD MECH'!H43</f>
        <v>2.1046277665995974</v>
      </c>
    </row>
    <row r="7" spans="2:5" ht="15">
      <c r="B7" t="s">
        <v>337</v>
      </c>
      <c r="E7" s="382">
        <f>'BUD MECH'!H47</f>
        <v>2.5637705554836203</v>
      </c>
    </row>
    <row r="8" spans="2:5" ht="15">
      <c r="B8" t="s">
        <v>338</v>
      </c>
      <c r="E8" s="382">
        <f>'BUD MECH'!H48</f>
        <v>2.6582478920074424</v>
      </c>
    </row>
    <row r="9" spans="2:5" ht="15">
      <c r="B9" t="s">
        <v>300</v>
      </c>
      <c r="E9" s="382">
        <f>'BUD MECH'!H49</f>
        <v>0</v>
      </c>
    </row>
    <row r="10" spans="2:5" ht="15">
      <c r="B10" t="s">
        <v>48</v>
      </c>
      <c r="E10" s="382">
        <f>'BUD MECH'!H50</f>
        <v>0</v>
      </c>
    </row>
    <row r="25" ht="15.75">
      <c r="A25" s="434" t="s">
        <v>356</v>
      </c>
    </row>
    <row r="36" ht="15.75">
      <c r="A36" s="423" t="s">
        <v>357</v>
      </c>
    </row>
    <row r="38" spans="1:9" ht="15.75">
      <c r="A38" s="399" t="s">
        <v>342</v>
      </c>
      <c r="B38" s="399"/>
      <c r="C38" s="399"/>
      <c r="D38" s="399"/>
      <c r="E38" s="399"/>
      <c r="F38" s="399"/>
      <c r="G38" s="399"/>
      <c r="H38" s="399"/>
      <c r="I38" s="399"/>
    </row>
    <row r="39" spans="1:9" ht="15.75">
      <c r="A39" s="399" t="s">
        <v>343</v>
      </c>
      <c r="B39" s="399"/>
      <c r="C39" s="399"/>
      <c r="D39" s="399"/>
      <c r="E39" s="399"/>
      <c r="F39" s="399"/>
      <c r="G39" s="399"/>
      <c r="H39" s="399"/>
      <c r="I39" s="399"/>
    </row>
    <row r="40" spans="1:9" ht="15.75">
      <c r="A40" s="399" t="s">
        <v>344</v>
      </c>
      <c r="B40" s="399"/>
      <c r="C40" s="399"/>
      <c r="D40" s="399"/>
      <c r="E40" s="399"/>
      <c r="F40" s="399"/>
      <c r="G40" s="399"/>
      <c r="H40" s="399"/>
      <c r="I40" s="399"/>
    </row>
    <row r="41" spans="1:9" ht="15.75">
      <c r="A41" s="399" t="s">
        <v>345</v>
      </c>
      <c r="B41" s="399"/>
      <c r="C41" s="399"/>
      <c r="D41" s="399"/>
      <c r="E41" s="399"/>
      <c r="F41" s="399"/>
      <c r="G41" s="399"/>
      <c r="H41" s="399"/>
      <c r="I41" s="399"/>
    </row>
    <row r="42" spans="1:9" ht="15.75">
      <c r="A42" s="399" t="s">
        <v>346</v>
      </c>
      <c r="B42" s="399"/>
      <c r="C42" s="399"/>
      <c r="D42" s="399"/>
      <c r="E42" s="399"/>
      <c r="F42" s="399"/>
      <c r="G42" s="399"/>
      <c r="H42" s="399"/>
      <c r="I42" s="399"/>
    </row>
    <row r="43" spans="1:9" ht="15.75">
      <c r="A43" s="399" t="s">
        <v>361</v>
      </c>
      <c r="B43" s="399"/>
      <c r="C43" s="399"/>
      <c r="D43" s="399"/>
      <c r="E43" s="399"/>
      <c r="F43" s="399"/>
      <c r="G43" s="399"/>
      <c r="H43" s="399"/>
      <c r="I43" s="399"/>
    </row>
    <row r="44" spans="1:9" ht="15.75">
      <c r="A44" s="399" t="s">
        <v>362</v>
      </c>
      <c r="B44" s="399"/>
      <c r="C44" s="399"/>
      <c r="D44" s="399"/>
      <c r="E44" s="399"/>
      <c r="F44" s="399"/>
      <c r="G44" s="399"/>
      <c r="H44" s="399"/>
      <c r="I44" s="399"/>
    </row>
    <row r="45" spans="1:9" ht="15.75">
      <c r="A45" s="399" t="s">
        <v>347</v>
      </c>
      <c r="B45" s="399"/>
      <c r="C45" s="399"/>
      <c r="D45" s="399"/>
      <c r="E45" s="399"/>
      <c r="F45" s="399"/>
      <c r="G45" s="399"/>
      <c r="H45" s="399"/>
      <c r="I45" s="399"/>
    </row>
    <row r="46" spans="1:9" ht="15.75">
      <c r="A46" s="399" t="s">
        <v>348</v>
      </c>
      <c r="B46" s="399"/>
      <c r="C46" s="399"/>
      <c r="D46" s="399"/>
      <c r="E46" s="399"/>
      <c r="F46" s="399"/>
      <c r="G46" s="399"/>
      <c r="H46" s="399"/>
      <c r="I46" s="399"/>
    </row>
    <row r="47" spans="1:9" ht="15.75">
      <c r="A47" s="399"/>
      <c r="B47" s="399"/>
      <c r="C47" s="399"/>
      <c r="D47" s="399"/>
      <c r="E47" s="399"/>
      <c r="F47" s="399"/>
      <c r="G47" s="399"/>
      <c r="H47" s="399"/>
      <c r="I47" s="399"/>
    </row>
    <row r="48" spans="1:9" ht="15.75">
      <c r="A48" s="399" t="s">
        <v>358</v>
      </c>
      <c r="B48" s="399"/>
      <c r="C48" s="399"/>
      <c r="D48" s="399"/>
      <c r="E48" s="399"/>
      <c r="F48" s="399"/>
      <c r="G48" s="399"/>
      <c r="H48" s="399"/>
      <c r="I48" s="399"/>
    </row>
    <row r="49" spans="1:9" ht="15.75">
      <c r="A49" s="399" t="s">
        <v>360</v>
      </c>
      <c r="B49" s="399"/>
      <c r="C49" s="399"/>
      <c r="D49" s="399"/>
      <c r="E49" s="399"/>
      <c r="F49" s="399"/>
      <c r="G49" s="399"/>
      <c r="H49" s="399"/>
      <c r="I49" s="399"/>
    </row>
    <row r="50" spans="1:9" ht="15.75">
      <c r="A50" s="399" t="s">
        <v>359</v>
      </c>
      <c r="B50" s="399"/>
      <c r="C50" s="399"/>
      <c r="D50" s="399"/>
      <c r="E50" s="399"/>
      <c r="F50" s="399"/>
      <c r="G50" s="399"/>
      <c r="H50" s="399"/>
      <c r="I50" s="399"/>
    </row>
    <row r="51" spans="1:9" ht="15.75">
      <c r="A51" s="399"/>
      <c r="B51" s="399"/>
      <c r="C51" s="399"/>
      <c r="D51" s="399"/>
      <c r="E51" s="399"/>
      <c r="F51" s="399"/>
      <c r="G51" s="399"/>
      <c r="H51" s="399"/>
      <c r="I51" s="399"/>
    </row>
    <row r="52" spans="1:9" ht="15.75">
      <c r="A52" s="399" t="s">
        <v>363</v>
      </c>
      <c r="B52" s="399"/>
      <c r="C52" s="399"/>
      <c r="D52" s="399"/>
      <c r="E52" s="399"/>
      <c r="F52" s="399"/>
      <c r="G52" s="399"/>
      <c r="H52" s="399"/>
      <c r="I52" s="399"/>
    </row>
    <row r="53" spans="1:9" ht="15.75">
      <c r="A53" s="399" t="s">
        <v>349</v>
      </c>
      <c r="B53" s="399"/>
      <c r="C53" s="399"/>
      <c r="D53" s="399"/>
      <c r="E53" s="399"/>
      <c r="F53" s="399"/>
      <c r="G53" s="399"/>
      <c r="H53" s="399"/>
      <c r="I53" s="399"/>
    </row>
    <row r="54" spans="1:9" ht="15.75">
      <c r="A54" s="399"/>
      <c r="B54" s="399"/>
      <c r="C54" s="399"/>
      <c r="D54" s="399"/>
      <c r="E54" s="399"/>
      <c r="F54" s="399"/>
      <c r="G54" s="399"/>
      <c r="H54" s="399"/>
      <c r="I54" s="399"/>
    </row>
    <row r="55" spans="1:9" ht="15.75">
      <c r="A55" s="399" t="s">
        <v>350</v>
      </c>
      <c r="B55" s="399"/>
      <c r="C55" s="399"/>
      <c r="D55" s="399"/>
      <c r="E55" s="399"/>
      <c r="F55" s="399"/>
      <c r="G55" s="399"/>
      <c r="H55" s="399"/>
      <c r="I55" s="399"/>
    </row>
    <row r="56" spans="1:9" ht="15.75">
      <c r="A56" s="399" t="s">
        <v>351</v>
      </c>
      <c r="B56" s="399"/>
      <c r="C56" s="399"/>
      <c r="D56" s="399"/>
      <c r="E56" s="399"/>
      <c r="F56" s="399"/>
      <c r="G56" s="399"/>
      <c r="H56" s="399"/>
      <c r="I56" s="399"/>
    </row>
  </sheetData>
  <printOptions/>
  <pageMargins left="1" right="1" top="1" bottom="1" header="0.5" footer="0.5"/>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sheetPr codeName="Sheet15">
    <pageSetUpPr fitToPage="1"/>
  </sheetPr>
  <dimension ref="A2:Q79"/>
  <sheetViews>
    <sheetView showGridLines="0" defaultGridColor="0" zoomScale="65" zoomScaleNormal="65" colorId="9" workbookViewId="0" topLeftCell="B4">
      <selection activeCell="D13" sqref="D13"/>
    </sheetView>
  </sheetViews>
  <sheetFormatPr defaultColWidth="8.88671875" defaultRowHeight="15"/>
  <cols>
    <col min="13" max="13" width="10.77734375" style="0" customWidth="1"/>
  </cols>
  <sheetData>
    <row r="2" ht="15">
      <c r="F2" s="424"/>
    </row>
    <row r="3" spans="3:4" ht="15">
      <c r="C3" s="343" t="s">
        <v>339</v>
      </c>
      <c r="D3" s="385" t="s">
        <v>44</v>
      </c>
    </row>
    <row r="4" spans="4:8" ht="18">
      <c r="D4" s="358"/>
      <c r="H4" s="384"/>
    </row>
    <row r="5" spans="3:12" ht="15.75">
      <c r="C5" s="383">
        <v>2001</v>
      </c>
      <c r="D5" s="426">
        <v>370</v>
      </c>
      <c r="E5" s="357"/>
      <c r="J5" s="343"/>
      <c r="L5" s="387"/>
    </row>
    <row r="6" spans="3:13" ht="15.75">
      <c r="C6" s="383">
        <v>2002</v>
      </c>
      <c r="D6" s="427">
        <v>379</v>
      </c>
      <c r="E6" s="357"/>
      <c r="K6" s="335"/>
      <c r="L6" s="436"/>
      <c r="M6" s="357"/>
    </row>
    <row r="7" spans="3:13" ht="15.75">
      <c r="C7" s="383">
        <v>2003</v>
      </c>
      <c r="D7" s="427">
        <v>383</v>
      </c>
      <c r="E7" s="357"/>
      <c r="J7" s="383"/>
      <c r="K7" s="335"/>
      <c r="L7" s="435"/>
      <c r="M7" s="357"/>
    </row>
    <row r="8" spans="3:13" ht="15.75">
      <c r="C8" s="383">
        <v>2004</v>
      </c>
      <c r="D8" s="427">
        <v>373</v>
      </c>
      <c r="E8" s="357"/>
      <c r="J8" s="383"/>
      <c r="K8" s="335"/>
      <c r="L8" s="388"/>
      <c r="M8" s="357"/>
    </row>
    <row r="9" spans="3:13" ht="15.75">
      <c r="C9" s="383">
        <v>2005</v>
      </c>
      <c r="D9" s="428">
        <v>372</v>
      </c>
      <c r="E9" s="357"/>
      <c r="J9" s="383"/>
      <c r="K9" s="335"/>
      <c r="L9" s="388"/>
      <c r="M9" s="357"/>
    </row>
    <row r="10" spans="4:13" ht="15">
      <c r="D10" s="334"/>
      <c r="J10" s="383"/>
      <c r="K10" s="335"/>
      <c r="L10" s="388"/>
      <c r="M10" s="357"/>
    </row>
    <row r="11" spans="4:13" ht="15">
      <c r="D11" s="334"/>
      <c r="J11" s="383"/>
      <c r="K11" s="335"/>
      <c r="L11" s="388"/>
      <c r="M11" s="357"/>
    </row>
    <row r="12" spans="4:13" ht="15">
      <c r="D12" s="334"/>
      <c r="K12" s="335"/>
      <c r="L12" s="336"/>
      <c r="M12" s="357"/>
    </row>
    <row r="13" spans="4:12" ht="15">
      <c r="D13" s="334"/>
      <c r="L13" s="334"/>
    </row>
    <row r="14" ht="15.75">
      <c r="D14" s="442"/>
    </row>
    <row r="15" spans="4:6" ht="15">
      <c r="D15" s="334"/>
      <c r="F15" s="424"/>
    </row>
    <row r="16" spans="6:14" ht="15">
      <c r="F16" s="424"/>
      <c r="I16" s="335"/>
      <c r="J16" s="357"/>
      <c r="N16" s="193"/>
    </row>
    <row r="17" ht="15">
      <c r="N17" s="193"/>
    </row>
    <row r="18" ht="15">
      <c r="J18" t="s">
        <v>340</v>
      </c>
    </row>
    <row r="31" ht="15">
      <c r="Q31" s="424"/>
    </row>
    <row r="37" ht="15" customHeight="1"/>
    <row r="39" ht="18.75">
      <c r="A39" s="386"/>
    </row>
    <row r="77" ht="15">
      <c r="B77">
        <f>+D7</f>
        <v>383</v>
      </c>
    </row>
    <row r="78" ht="15">
      <c r="B78">
        <f>+D8</f>
        <v>373</v>
      </c>
    </row>
    <row r="79" ht="15">
      <c r="B79">
        <f>+D9</f>
        <v>372</v>
      </c>
    </row>
  </sheetData>
  <printOptions/>
  <pageMargins left="1" right="1" top="1" bottom="1" header="0.5" footer="0.5"/>
  <pageSetup cellComments="asDisplayed" fitToHeight="1" fitToWidth="1" horizontalDpi="300" verticalDpi="300" orientation="portrait" scale="51" r:id="rId2"/>
  <drawing r:id="rId1"/>
</worksheet>
</file>

<file path=xl/worksheets/sheet17.xml><?xml version="1.0" encoding="utf-8"?>
<worksheet xmlns="http://schemas.openxmlformats.org/spreadsheetml/2006/main" xmlns:r="http://schemas.openxmlformats.org/officeDocument/2006/relationships">
  <sheetPr codeName="Sheet17"/>
  <dimension ref="C9:G20"/>
  <sheetViews>
    <sheetView showGridLines="0" defaultGridColor="0" zoomScale="70" zoomScaleNormal="70" colorId="9" workbookViewId="0" topLeftCell="A7">
      <selection activeCell="E15" sqref="E15"/>
    </sheetView>
  </sheetViews>
  <sheetFormatPr defaultColWidth="8.88671875" defaultRowHeight="15"/>
  <sheetData>
    <row r="9" ht="15">
      <c r="E9" s="358"/>
    </row>
    <row r="10" spans="3:6" ht="15.75">
      <c r="C10" s="383">
        <v>2001</v>
      </c>
      <c r="D10" s="335"/>
      <c r="E10" s="405">
        <v>789</v>
      </c>
      <c r="F10" s="357"/>
    </row>
    <row r="11" spans="3:6" ht="15.75">
      <c r="C11" s="383">
        <v>2002</v>
      </c>
      <c r="D11" s="335"/>
      <c r="E11" s="406">
        <v>892.1</v>
      </c>
      <c r="F11" s="357"/>
    </row>
    <row r="12" spans="3:6" ht="15.75">
      <c r="C12" s="383">
        <v>2003</v>
      </c>
      <c r="D12" s="335"/>
      <c r="E12" s="406">
        <v>960.9</v>
      </c>
      <c r="F12" s="357"/>
    </row>
    <row r="13" spans="3:6" ht="15.75">
      <c r="C13" s="383">
        <v>2004</v>
      </c>
      <c r="D13" s="335"/>
      <c r="E13" s="406">
        <v>990.8</v>
      </c>
      <c r="F13" s="357"/>
    </row>
    <row r="14" spans="3:6" ht="15.75">
      <c r="C14" s="383">
        <v>2005</v>
      </c>
      <c r="D14" s="335"/>
      <c r="E14" s="407">
        <v>1019.1</v>
      </c>
      <c r="F14" s="357"/>
    </row>
    <row r="15" ht="15">
      <c r="E15" s="334"/>
    </row>
    <row r="19" spans="3:7" ht="15">
      <c r="C19" s="357"/>
      <c r="G19" s="193"/>
    </row>
    <row r="20" ht="15">
      <c r="G20" s="193"/>
    </row>
  </sheetData>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sheetPr codeName="Sheet19"/>
  <dimension ref="B8:J17"/>
  <sheetViews>
    <sheetView showGridLines="0" defaultGridColor="0" zoomScale="85" zoomScaleNormal="85" colorId="9" workbookViewId="0" topLeftCell="D1">
      <selection activeCell="I15" sqref="I15"/>
    </sheetView>
  </sheetViews>
  <sheetFormatPr defaultColWidth="8.88671875" defaultRowHeight="15"/>
  <cols>
    <col min="3" max="3" width="11.3359375" style="0" customWidth="1"/>
    <col min="5" max="5" width="10.88671875" style="0" customWidth="1"/>
    <col min="7" max="7" width="12.77734375" style="0" customWidth="1"/>
    <col min="9" max="9" width="9.88671875" style="0" customWidth="1"/>
  </cols>
  <sheetData>
    <row r="8" spans="2:7" ht="15">
      <c r="B8" s="193"/>
      <c r="C8" s="193"/>
      <c r="D8" s="193"/>
      <c r="E8" s="193"/>
      <c r="F8" s="193"/>
      <c r="G8" s="193"/>
    </row>
    <row r="9" spans="2:9" ht="15.75">
      <c r="B9" s="571"/>
      <c r="C9" s="571"/>
      <c r="D9" s="571"/>
      <c r="E9" s="571"/>
      <c r="F9" s="571"/>
      <c r="G9" s="571"/>
      <c r="H9" s="399"/>
      <c r="I9" s="399"/>
    </row>
    <row r="10" spans="2:10" ht="15.75">
      <c r="B10" s="700" t="s">
        <v>369</v>
      </c>
      <c r="C10" s="701"/>
      <c r="D10" s="700" t="s">
        <v>370</v>
      </c>
      <c r="E10" s="701"/>
      <c r="F10" s="700" t="s">
        <v>413</v>
      </c>
      <c r="G10" s="701"/>
      <c r="H10" s="702" t="s">
        <v>89</v>
      </c>
      <c r="I10" s="703"/>
      <c r="J10" s="358"/>
    </row>
    <row r="11" spans="2:10" ht="15.75">
      <c r="B11" s="704" t="s">
        <v>3</v>
      </c>
      <c r="C11" s="705"/>
      <c r="D11" s="704" t="s">
        <v>426</v>
      </c>
      <c r="E11" s="705"/>
      <c r="F11" s="704" t="s">
        <v>4</v>
      </c>
      <c r="G11" s="705"/>
      <c r="H11" s="706" t="s">
        <v>91</v>
      </c>
      <c r="I11" s="707"/>
      <c r="J11" s="336"/>
    </row>
    <row r="12" spans="2:10" ht="15.75">
      <c r="B12" s="572"/>
      <c r="C12" s="572"/>
      <c r="D12" s="572"/>
      <c r="E12" s="572"/>
      <c r="F12" s="572"/>
      <c r="G12" s="572"/>
      <c r="H12" s="573"/>
      <c r="I12" s="573"/>
      <c r="J12" s="336"/>
    </row>
    <row r="13" spans="2:10" ht="15.75">
      <c r="B13" s="574" t="s">
        <v>44</v>
      </c>
      <c r="C13" s="575" t="s">
        <v>407</v>
      </c>
      <c r="D13" s="575" t="s">
        <v>44</v>
      </c>
      <c r="E13" s="575" t="s">
        <v>407</v>
      </c>
      <c r="F13" s="575" t="s">
        <v>44</v>
      </c>
      <c r="G13" s="575" t="s">
        <v>407</v>
      </c>
      <c r="H13" s="575" t="s">
        <v>44</v>
      </c>
      <c r="I13" s="575" t="s">
        <v>407</v>
      </c>
      <c r="J13" s="576"/>
    </row>
    <row r="14" spans="2:9" ht="15.75">
      <c r="B14" s="577"/>
      <c r="C14" s="578"/>
      <c r="D14" s="577"/>
      <c r="E14" s="578"/>
      <c r="F14" s="577"/>
      <c r="G14" s="578"/>
      <c r="H14" s="577"/>
      <c r="I14" s="578"/>
    </row>
    <row r="15" spans="2:10" ht="15.75">
      <c r="B15" s="579">
        <f>'BUD MECH'!B51</f>
        <v>383</v>
      </c>
      <c r="C15" s="580">
        <f>'BUD MECH'!C51</f>
        <v>964945000</v>
      </c>
      <c r="D15" s="581">
        <f>'BUD MECH'!D51</f>
        <v>373</v>
      </c>
      <c r="E15" s="580">
        <f>'BUD MECH'!E51</f>
        <v>990787000</v>
      </c>
      <c r="F15" s="581">
        <f>'BUD MECH'!F51</f>
        <v>372</v>
      </c>
      <c r="G15" s="580">
        <f>'BUD MECH'!G51</f>
        <v>1019060000</v>
      </c>
      <c r="H15" s="581">
        <f>+F15-D15</f>
        <v>-1</v>
      </c>
      <c r="I15" s="580">
        <f>+G15-E15</f>
        <v>28273000</v>
      </c>
      <c r="J15" s="193"/>
    </row>
    <row r="16" spans="2:10" ht="15">
      <c r="B16" s="583"/>
      <c r="C16" s="583"/>
      <c r="D16" s="583"/>
      <c r="E16" s="583"/>
      <c r="F16" s="583"/>
      <c r="G16" s="583"/>
      <c r="H16" s="583"/>
      <c r="I16" s="583"/>
      <c r="J16" s="358"/>
    </row>
    <row r="17" spans="2:10" ht="15">
      <c r="B17" s="582"/>
      <c r="C17" s="582"/>
      <c r="D17" s="582"/>
      <c r="E17" s="582"/>
      <c r="F17" s="582"/>
      <c r="G17" s="582"/>
      <c r="H17" s="582"/>
      <c r="I17" s="582"/>
      <c r="J17" s="334"/>
    </row>
  </sheetData>
  <mergeCells count="8">
    <mergeCell ref="B11:C11"/>
    <mergeCell ref="D11:E11"/>
    <mergeCell ref="F11:G11"/>
    <mergeCell ref="H11:I11"/>
    <mergeCell ref="B10:C10"/>
    <mergeCell ref="D10:E10"/>
    <mergeCell ref="F10:G10"/>
    <mergeCell ref="H10:I10"/>
  </mergeCells>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codeName="Sheet12" transitionEvaluation="1">
    <pageSetUpPr fitToPage="1"/>
  </sheetPr>
  <dimension ref="A1:FA712"/>
  <sheetViews>
    <sheetView showGridLines="0" defaultGridColor="0" zoomScale="87" zoomScaleNormal="87" colorId="9" workbookViewId="0" topLeftCell="A1">
      <selection activeCell="A2" sqref="A2:H2"/>
    </sheetView>
  </sheetViews>
  <sheetFormatPr defaultColWidth="9.77734375" defaultRowHeight="15"/>
  <cols>
    <col min="1" max="1" width="2.77734375" style="0" customWidth="1"/>
    <col min="2" max="2" width="40.77734375" style="0" customWidth="1"/>
    <col min="3" max="3" width="13.77734375" style="0" customWidth="1"/>
    <col min="4" max="4" width="12.77734375" style="0" customWidth="1"/>
    <col min="5" max="5" width="15.77734375" style="0" customWidth="1"/>
    <col min="6" max="6" width="11.77734375" style="0" customWidth="1"/>
    <col min="7" max="7" width="13.4453125" style="0" customWidth="1"/>
    <col min="8" max="8" width="11.77734375" style="0" customWidth="1"/>
  </cols>
  <sheetData>
    <row r="1" spans="1:157" ht="15">
      <c r="A1" s="2" t="s">
        <v>82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57" ht="23.25">
      <c r="A2" s="711" t="s">
        <v>364</v>
      </c>
      <c r="B2" s="712"/>
      <c r="C2" s="712"/>
      <c r="D2" s="712"/>
      <c r="E2" s="712"/>
      <c r="F2" s="712"/>
      <c r="G2" s="712"/>
      <c r="H2" s="713"/>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57" ht="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row>
    <row r="4" spans="1:157"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57" ht="18">
      <c r="A5" s="708" t="s">
        <v>284</v>
      </c>
      <c r="B5" s="709"/>
      <c r="C5" s="709"/>
      <c r="D5" s="709"/>
      <c r="E5" s="709"/>
      <c r="F5" s="709"/>
      <c r="G5" s="709"/>
      <c r="H5" s="710"/>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57" ht="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row>
    <row r="7" spans="1:157" ht="15.75" thickBot="1">
      <c r="A7" s="2"/>
      <c r="B7" s="200"/>
      <c r="C7" s="200"/>
      <c r="D7" s="200"/>
      <c r="E7" s="200"/>
      <c r="F7" s="200"/>
      <c r="G7" s="200"/>
      <c r="H7" s="200"/>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row>
    <row r="8" spans="1:157" ht="16.5" thickTop="1">
      <c r="A8" s="227"/>
      <c r="B8" s="228"/>
      <c r="C8" s="231" t="s">
        <v>369</v>
      </c>
      <c r="D8" s="240"/>
      <c r="E8" s="231" t="s">
        <v>370</v>
      </c>
      <c r="F8" s="240"/>
      <c r="G8" s="231" t="s">
        <v>413</v>
      </c>
      <c r="H8" s="240"/>
      <c r="I8" s="199"/>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row>
    <row r="9" spans="1:157" ht="15.75">
      <c r="A9" s="227"/>
      <c r="B9" s="251" t="s">
        <v>285</v>
      </c>
      <c r="C9" s="232" t="s">
        <v>3</v>
      </c>
      <c r="D9" s="244" t="s">
        <v>286</v>
      </c>
      <c r="E9" s="250" t="s">
        <v>426</v>
      </c>
      <c r="F9" s="244" t="s">
        <v>286</v>
      </c>
      <c r="G9" s="232" t="s">
        <v>4</v>
      </c>
      <c r="H9" s="244" t="s">
        <v>286</v>
      </c>
      <c r="I9" s="199"/>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row>
    <row r="10" spans="1:157" ht="15.75">
      <c r="A10" s="227"/>
      <c r="B10" s="229" t="s">
        <v>287</v>
      </c>
      <c r="C10" s="233">
        <f>OBLIGATION!C30</f>
        <v>964945000</v>
      </c>
      <c r="D10" s="236"/>
      <c r="E10" s="234">
        <f>OBLIGATION!D30</f>
        <v>990787000</v>
      </c>
      <c r="F10" s="245"/>
      <c r="G10" s="247">
        <f>OBLIGATION!E30</f>
        <v>1019060000</v>
      </c>
      <c r="H10" s="248"/>
      <c r="I10" s="199"/>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row>
    <row r="11" spans="1:157" ht="15.75">
      <c r="A11" s="227"/>
      <c r="B11" s="229" t="s">
        <v>288</v>
      </c>
      <c r="C11" s="234">
        <f>'BUD MECH'!C51</f>
        <v>964945000</v>
      </c>
      <c r="D11" s="237">
        <f>IF(C11=C10,"","**VARIANCE")</f>
      </c>
      <c r="E11" s="234">
        <f>'BUD MECH'!E51</f>
        <v>990787000</v>
      </c>
      <c r="F11" s="237">
        <f>IF(E11=E10,"","**VARIANCE")</f>
      </c>
      <c r="G11" s="247">
        <f>'BUD MECH'!G51</f>
        <v>1019060000</v>
      </c>
      <c r="H11" s="248">
        <f>IF(G11=G10,"","**VARIANCE")</f>
      </c>
      <c r="I11" s="199"/>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row>
    <row r="12" spans="1:157" ht="15.75">
      <c r="A12" s="227"/>
      <c r="B12" s="229" t="s">
        <v>50</v>
      </c>
      <c r="C12" s="234">
        <f>'BA by Activity'!C22*1000</f>
        <v>960945000</v>
      </c>
      <c r="D12" s="237"/>
      <c r="E12" s="234">
        <f>'BA by Activity'!E22*1000</f>
        <v>990787000</v>
      </c>
      <c r="F12" s="237">
        <f>IF(E12=E11,"","**VARIANCE")</f>
      </c>
      <c r="G12" s="247">
        <f>'BA by Activity'!G22*1000</f>
        <v>1019060000</v>
      </c>
      <c r="H12" s="248">
        <f>IF(G12=G11,"","**VARIANCE")</f>
      </c>
      <c r="I12" s="199"/>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row>
    <row r="13" spans="1:157" ht="15.75">
      <c r="A13" s="227"/>
      <c r="B13" s="229" t="s">
        <v>289</v>
      </c>
      <c r="C13" s="234">
        <f>'OC Worksheet'!B59</f>
        <v>964945000</v>
      </c>
      <c r="D13" s="237">
        <f>IF(C13=C11,"","**VARIANCE")</f>
      </c>
      <c r="E13" s="234">
        <f>'OC Worksheet'!C59</f>
        <v>990787000</v>
      </c>
      <c r="F13" s="237">
        <f>IF(E13=E12,"","**VARIANCE")</f>
      </c>
      <c r="G13" s="247">
        <f>'OC Worksheet'!D59</f>
        <v>1019060000</v>
      </c>
      <c r="H13" s="248">
        <f>IF(G13=G12,"","**VARIANCE")</f>
      </c>
      <c r="I13" s="199"/>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row>
    <row r="14" spans="1:157" ht="15.75">
      <c r="A14" s="227"/>
      <c r="B14" s="229" t="s">
        <v>212</v>
      </c>
      <c r="C14" s="329" t="s">
        <v>290</v>
      </c>
      <c r="D14" s="238"/>
      <c r="E14" s="234">
        <f>'AUTH LEG'!F19</f>
        <v>990787000</v>
      </c>
      <c r="F14" s="305">
        <f>IF(E14=E13,"","**VARIANCE")</f>
      </c>
      <c r="G14" s="247">
        <f>'AUTH LEG'!H19</f>
        <v>1019060000</v>
      </c>
      <c r="H14" s="305"/>
      <c r="I14" s="199"/>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row>
    <row r="15" spans="1:157" ht="15.75">
      <c r="A15" s="227"/>
      <c r="B15" s="229" t="s">
        <v>225</v>
      </c>
      <c r="C15" s="329" t="s">
        <v>290</v>
      </c>
      <c r="D15" s="238"/>
      <c r="E15" s="329" t="s">
        <v>290</v>
      </c>
      <c r="F15" s="238"/>
      <c r="G15" s="247">
        <f>OBLIGATION!E11</f>
        <v>1019060000</v>
      </c>
      <c r="H15" s="238">
        <f>IF(G15=G14,"","**VARIANCE")</f>
      </c>
      <c r="I15" s="199"/>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row>
    <row r="16" spans="1:157" ht="15.75">
      <c r="A16" s="227"/>
      <c r="B16" s="229"/>
      <c r="C16" s="329"/>
      <c r="D16" s="238"/>
      <c r="E16" s="329"/>
      <c r="F16" s="238"/>
      <c r="G16" s="234"/>
      <c r="H16" s="238"/>
      <c r="I16" s="199"/>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row>
    <row r="17" spans="1:157" ht="15.75">
      <c r="A17" s="227"/>
      <c r="B17" s="229" t="s">
        <v>323</v>
      </c>
      <c r="C17" s="330">
        <f>'BUD MECH'!B51</f>
        <v>383</v>
      </c>
      <c r="D17" s="237"/>
      <c r="E17" s="330">
        <f>'BUD MECH'!D51</f>
        <v>373</v>
      </c>
      <c r="F17" s="238"/>
      <c r="G17" s="330">
        <f>'BUD MECH'!F51</f>
        <v>372</v>
      </c>
      <c r="H17" s="238"/>
      <c r="I17" s="199"/>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row>
    <row r="18" spans="1:157" ht="15.75">
      <c r="A18" s="227"/>
      <c r="B18" s="229" t="s">
        <v>322</v>
      </c>
      <c r="C18" s="330">
        <f>'BA by Activity'!B22</f>
        <v>383</v>
      </c>
      <c r="D18" s="237">
        <f>IF(C18=C17,"","**VARIANCE")</f>
      </c>
      <c r="E18" s="330">
        <f>'BA by Activity'!D22</f>
        <v>373</v>
      </c>
      <c r="F18" s="237">
        <f>IF(E18=E17,"","**VARIANCE")</f>
      </c>
      <c r="G18" s="330">
        <f>'BA by Activity'!F22</f>
        <v>372</v>
      </c>
      <c r="H18" s="237">
        <f>IF(G18=G17,"","**VARIANCE")</f>
      </c>
      <c r="I18" s="199"/>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row>
    <row r="19" spans="1:157" ht="15.75">
      <c r="A19" s="227"/>
      <c r="B19" s="229" t="s">
        <v>326</v>
      </c>
      <c r="C19" s="329" t="s">
        <v>290</v>
      </c>
      <c r="D19" s="299"/>
      <c r="E19" s="330">
        <f>'SUM OF CHANGES'!B73</f>
        <v>373</v>
      </c>
      <c r="F19" s="237">
        <f>IF(E19=E18,"","**VARIANCE")</f>
      </c>
      <c r="G19" s="330">
        <f>'SUM OF CHANGES'!B73+'SUM OF CHANGES'!D73</f>
        <v>372</v>
      </c>
      <c r="H19" s="237">
        <f>IF(G19=G18,"","**VARIANCE")</f>
      </c>
      <c r="I19" s="199"/>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row>
    <row r="20" spans="1:157" ht="15.75">
      <c r="A20" s="227"/>
      <c r="B20" s="229" t="s">
        <v>391</v>
      </c>
      <c r="C20" s="329" t="s">
        <v>290</v>
      </c>
      <c r="D20" s="237"/>
      <c r="E20" s="330">
        <f>'BA by Object'!D10</f>
        <v>373</v>
      </c>
      <c r="F20" s="237">
        <f>IF(E20=E19,"","**VARIANCE")</f>
      </c>
      <c r="G20" s="330">
        <f>'BA by Object'!E10</f>
        <v>372</v>
      </c>
      <c r="H20" s="237">
        <f>IF(G20=G19,"","**VARIANCE")</f>
      </c>
      <c r="I20" s="199"/>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row>
    <row r="21" spans="1:157" ht="15.75">
      <c r="A21" s="227"/>
      <c r="B21" s="229" t="s">
        <v>324</v>
      </c>
      <c r="C21" s="330">
        <f>FTEs!C33</f>
        <v>383</v>
      </c>
      <c r="D21" s="237">
        <f>IF(C21=C18,"","**VARIANCE")</f>
      </c>
      <c r="E21" s="330">
        <f>FTEs!D33</f>
        <v>373</v>
      </c>
      <c r="F21" s="237">
        <f>IF(E21=E18,"","**VARIANCE")</f>
      </c>
      <c r="G21" s="330">
        <f>FTEs!E33</f>
        <v>372</v>
      </c>
      <c r="H21" s="237">
        <f>IF(G21=G18,"","**VARIANCE")</f>
      </c>
      <c r="I21" s="199"/>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row>
    <row r="22" spans="1:157" ht="15.75">
      <c r="A22" s="227"/>
      <c r="B22" s="229" t="s">
        <v>325</v>
      </c>
      <c r="C22" s="330">
        <f>Positions!C49</f>
        <v>383</v>
      </c>
      <c r="D22" s="237">
        <f>IF(C22=C21,"","**VARIANCE")</f>
      </c>
      <c r="E22" s="330">
        <f>Positions!D49</f>
        <v>373</v>
      </c>
      <c r="F22" s="237">
        <f>IF(E22=E21,"","**VARIANCE")</f>
      </c>
      <c r="G22" s="330">
        <f>Positions!E49</f>
        <v>372</v>
      </c>
      <c r="H22" s="237">
        <f>IF(G22=G21,"","**VARIANCE")</f>
      </c>
      <c r="I22" s="199"/>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row>
    <row r="23" spans="1:157" ht="15.75">
      <c r="A23" s="227"/>
      <c r="B23" s="229"/>
      <c r="C23" s="330"/>
      <c r="D23" s="298"/>
      <c r="E23" s="330"/>
      <c r="F23" s="298"/>
      <c r="G23" s="330"/>
      <c r="H23" s="298"/>
      <c r="I23" s="199"/>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row>
    <row r="24" spans="1:157" ht="15.75">
      <c r="A24" s="227"/>
      <c r="B24" s="229" t="s">
        <v>392</v>
      </c>
      <c r="C24" s="329" t="s">
        <v>290</v>
      </c>
      <c r="D24" s="298"/>
      <c r="E24" s="330">
        <f>'BA by Object'!D14</f>
        <v>11.5</v>
      </c>
      <c r="F24" s="298"/>
      <c r="G24" s="330">
        <f>'BA by Object'!E14</f>
        <v>11.5</v>
      </c>
      <c r="H24" s="298"/>
      <c r="I24" s="199"/>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row>
    <row r="25" spans="1:157" ht="15.75">
      <c r="A25" s="227"/>
      <c r="B25" s="229" t="s">
        <v>327</v>
      </c>
      <c r="C25" s="331">
        <f>Positions!C54</f>
        <v>11.5</v>
      </c>
      <c r="D25" s="298"/>
      <c r="E25" s="398">
        <f>Positions!D54</f>
        <v>11.5</v>
      </c>
      <c r="F25" s="237">
        <f>IF(E25=E24,"","**VARIANCE")</f>
      </c>
      <c r="G25" s="398">
        <f>Positions!E54</f>
        <v>11.5</v>
      </c>
      <c r="H25" s="237">
        <f>IF(G25=G24,"","**VARIANCE")</f>
      </c>
      <c r="I25" s="199"/>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row>
    <row r="26" spans="1:157" ht="15.75">
      <c r="A26" s="227"/>
      <c r="B26" s="229"/>
      <c r="C26" s="331"/>
      <c r="D26" s="298"/>
      <c r="E26" s="331"/>
      <c r="F26" s="298"/>
      <c r="G26" s="331"/>
      <c r="H26" s="298"/>
      <c r="I26" s="199"/>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row>
    <row r="27" spans="1:157" ht="15.75">
      <c r="A27" s="227"/>
      <c r="B27" s="229" t="s">
        <v>393</v>
      </c>
      <c r="C27" s="329" t="s">
        <v>290</v>
      </c>
      <c r="D27" s="298"/>
      <c r="E27" s="332">
        <f>'BA by Object'!D16</f>
        <v>86952</v>
      </c>
      <c r="F27" s="237"/>
      <c r="G27" s="332">
        <f>'BA by Object'!E16</f>
        <v>89561</v>
      </c>
      <c r="H27" s="237"/>
      <c r="I27" s="199"/>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row>
    <row r="28" spans="1:157" ht="15.75">
      <c r="A28" s="227"/>
      <c r="B28" s="229" t="s">
        <v>321</v>
      </c>
      <c r="C28" s="329" t="s">
        <v>290</v>
      </c>
      <c r="D28" s="298"/>
      <c r="E28" s="332">
        <f>Positions!D55</f>
        <v>86952</v>
      </c>
      <c r="F28" s="237">
        <f>IF(E28=E27,"","**VARIANCE")</f>
      </c>
      <c r="G28" s="332">
        <f>Positions!E55</f>
        <v>89561</v>
      </c>
      <c r="H28" s="237">
        <f>IF(G28=G27,"","**VARIANCE")</f>
      </c>
      <c r="I28" s="199"/>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row>
    <row r="29" spans="1:157" ht="15.75">
      <c r="A29" s="227"/>
      <c r="B29" s="229"/>
      <c r="C29" s="329"/>
      <c r="D29" s="298"/>
      <c r="E29" s="332"/>
      <c r="F29" s="298"/>
      <c r="G29" s="332"/>
      <c r="H29" s="298"/>
      <c r="I29" s="199"/>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row>
    <row r="30" spans="1:157" ht="15.75">
      <c r="A30" s="227"/>
      <c r="B30" s="229" t="s">
        <v>394</v>
      </c>
      <c r="C30" s="329" t="s">
        <v>290</v>
      </c>
      <c r="D30" s="298"/>
      <c r="E30" s="332">
        <f>'BA by Object'!D13</f>
        <v>146775</v>
      </c>
      <c r="F30" s="298"/>
      <c r="G30" s="332">
        <f>'BA by Object'!E13</f>
        <v>151178</v>
      </c>
      <c r="H30" s="298"/>
      <c r="I30" s="199"/>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row>
    <row r="31" spans="1:157" ht="15.75">
      <c r="A31" s="227"/>
      <c r="B31" s="229" t="s">
        <v>328</v>
      </c>
      <c r="C31" s="329" t="s">
        <v>290</v>
      </c>
      <c r="D31" s="298"/>
      <c r="E31" s="332">
        <f>Positions!D53</f>
        <v>146775</v>
      </c>
      <c r="F31" s="237">
        <f>IF(E31=E30,"","**VARIANCE")</f>
      </c>
      <c r="G31" s="332">
        <f>Positions!E53</f>
        <v>151178</v>
      </c>
      <c r="H31" s="237">
        <f>IF(G31=G30,"","**VARIANCE")</f>
      </c>
      <c r="I31" s="199"/>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row>
    <row r="32" spans="1:157" ht="15.75">
      <c r="A32" s="227"/>
      <c r="B32" s="229"/>
      <c r="C32" s="330"/>
      <c r="D32" s="239"/>
      <c r="E32" s="234"/>
      <c r="F32" s="239"/>
      <c r="G32" s="234"/>
      <c r="H32" s="239"/>
      <c r="I32" s="199"/>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row>
    <row r="33" spans="1:157" ht="16.5" thickBot="1">
      <c r="A33" s="227"/>
      <c r="B33" s="230"/>
      <c r="C33" s="235"/>
      <c r="D33" s="242"/>
      <c r="E33" s="235"/>
      <c r="F33" s="246"/>
      <c r="G33" s="249"/>
      <c r="H33" s="243"/>
      <c r="I33" s="199"/>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row>
    <row r="34" spans="1:157" ht="15.75" thickTop="1">
      <c r="A34" s="2"/>
      <c r="B34" s="226"/>
      <c r="C34" s="179"/>
      <c r="D34" s="241"/>
      <c r="E34" s="201"/>
      <c r="F34" s="201"/>
      <c r="G34" s="201"/>
      <c r="H34" s="201"/>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row>
    <row r="35" spans="1:157" ht="15">
      <c r="A35" s="2"/>
      <c r="B35" s="2"/>
      <c r="C35" s="201"/>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row>
    <row r="36" spans="1:157" ht="1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row>
    <row r="37" spans="1:157" ht="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row>
    <row r="38" spans="1:157" ht="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row>
    <row r="39" spans="1:157" ht="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row>
    <row r="40" spans="1:157" ht="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row>
    <row r="41" spans="1:157" ht="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row>
    <row r="42" spans="1:157" ht="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row>
    <row r="43" spans="1:157" ht="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row>
    <row r="44" spans="1:157" ht="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row>
    <row r="45" spans="1:157" ht="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row>
    <row r="46" spans="1:157" ht="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row>
    <row r="47" spans="1:157" ht="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row>
    <row r="48" spans="1:157" ht="15">
      <c r="A48" s="2">
        <f>IF(C49=C50,"","**VARIANCE")</f>
      </c>
      <c r="B48" s="381" t="s">
        <v>332</v>
      </c>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row>
    <row r="49" spans="1:157" ht="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row>
    <row r="50" spans="1:157" ht="15">
      <c r="A50" s="2"/>
      <c r="B50" s="2" t="s">
        <v>333</v>
      </c>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row>
    <row r="51" spans="1:157" ht="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row>
    <row r="52" spans="1:157" ht="15">
      <c r="A52" s="2">
        <f>IF(C53=C54,"","**VARIANCE")</f>
      </c>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row>
    <row r="53" spans="1:157" ht="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row>
    <row r="54" spans="1:157" ht="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row>
    <row r="55" spans="1:157" ht="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row>
    <row r="56" spans="1:157" ht="15">
      <c r="A56" s="2">
        <f>IF(C57=C58,"","**VARIANCE")</f>
      </c>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row>
    <row r="57" spans="1:157" ht="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row>
    <row r="58" spans="1:157" ht="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row>
    <row r="59" spans="1:157" ht="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row>
    <row r="60" spans="1:157" ht="15">
      <c r="A60" s="2">
        <f>IF(C61=C62,"","**VARIANCE")</f>
      </c>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row>
    <row r="61" spans="1:157" ht="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row>
    <row r="62" spans="1:157" ht="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row>
    <row r="63" spans="1:157" ht="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row>
    <row r="64" spans="1:157" ht="15">
      <c r="A64" s="2">
        <f>IF(C65=C66,"","**VARIANCE")</f>
      </c>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row>
    <row r="65" spans="1:157" ht="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row>
    <row r="66" spans="1:157" ht="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row>
    <row r="67" spans="1:157" ht="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row>
    <row r="68" spans="1:157" ht="15">
      <c r="A68" s="2">
        <f>IF(C69=C70,IF(C69=C71,"","**VARIANCE"),"**VARIANCE")</f>
      </c>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row>
    <row r="69" spans="1:157" ht="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row>
    <row r="70" spans="1:157" ht="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row>
    <row r="71" spans="1:157" ht="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row>
    <row r="72" spans="1:157" ht="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row>
    <row r="73" spans="1:157" ht="15">
      <c r="A73" s="2">
        <f>IF(C74=C75,"","**VARIANCE")</f>
      </c>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row>
    <row r="74" spans="1:157" ht="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row>
    <row r="75" spans="1:157" ht="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row>
    <row r="76" spans="1:157" ht="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row>
    <row r="77" spans="1:157" ht="15">
      <c r="A77" s="2">
        <f>IF(C78=C79,"","**VARIANCE")</f>
      </c>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row>
    <row r="78" spans="1:157" ht="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row>
    <row r="79" spans="1:157" ht="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row>
    <row r="80" spans="1:157" ht="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row>
    <row r="81" spans="1:157" ht="15">
      <c r="A81" s="2">
        <f>IF(C82=C83,"","**VARIANCE")</f>
      </c>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row>
    <row r="82" spans="1:157" ht="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row>
    <row r="83" spans="1:157" ht="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row>
    <row r="84" spans="1:157" ht="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row>
    <row r="85" spans="1:157" ht="15">
      <c r="A85" s="2">
        <f>IF(C86=C87,IF(C86=C88,"","**VARIANCE"),"**VARIANCE")</f>
      </c>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row>
    <row r="86" spans="1:157" ht="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row>
    <row r="87" spans="1:157" ht="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row>
    <row r="88" spans="1:157" ht="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row>
    <row r="89" spans="1:157" ht="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row>
    <row r="90" spans="1:157" ht="15">
      <c r="A90" s="2">
        <f>IF(C91=C92,"","**VARIANCE")</f>
      </c>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row>
    <row r="91" spans="1:157" ht="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row>
    <row r="92" spans="1:157" ht="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row>
    <row r="93" spans="1:157" ht="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row>
    <row r="94" spans="1:157" ht="15">
      <c r="A94" s="2">
        <f>IF(C95=C96,IF(C95=C97,"","**VARIANCE"),"**VARIANCE")</f>
      </c>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row>
    <row r="95" spans="1:157" ht="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row>
    <row r="96" spans="1:157" ht="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row>
    <row r="97" spans="1:157" ht="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row>
    <row r="98" spans="1:157" ht="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row>
    <row r="99" spans="1:157" ht="15">
      <c r="A99" s="2">
        <f>IF(C100=C101,"","**VARIANCE")</f>
      </c>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row>
    <row r="100" spans="1:157" ht="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row>
    <row r="101" spans="1:157" ht="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row>
    <row r="102" spans="1:157" ht="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row>
    <row r="103" spans="1:157" ht="15">
      <c r="A103" s="2">
        <f>IF(C104=C105,IF(C104=C106,"","**VARIANCE"),"**VARIANCE")</f>
      </c>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row>
    <row r="104" spans="1:157" ht="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row>
    <row r="105" spans="1:157" ht="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row>
    <row r="106" spans="1:157" ht="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row>
    <row r="107" spans="1:157" ht="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row>
    <row r="108" spans="1:157" ht="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row>
    <row r="109" spans="1:157" ht="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row>
    <row r="110" spans="1:157" ht="15">
      <c r="A110" s="2">
        <f>IF(C111=C112,"","**VARIANCE")</f>
      </c>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row>
    <row r="111" spans="1:157" ht="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row>
    <row r="112" spans="1:157" ht="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row>
    <row r="113" spans="1:157" ht="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row>
    <row r="114" spans="1:157" ht="15">
      <c r="A114" s="2">
        <f>IF(C115=C116,IF(C115=C117,"","**VARIANCE"),"**VARIANCE")</f>
      </c>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row>
    <row r="115" spans="1:157" ht="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row>
    <row r="116" spans="1:157" ht="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row>
    <row r="117" spans="1:157" ht="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row>
    <row r="118" spans="1:157" ht="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row>
    <row r="119" spans="1:157" ht="15">
      <c r="A119" s="2">
        <f>IF(C120=C121,IF(C120=C122,"","**VARIANCE"),"**VARIANCE")</f>
      </c>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row>
    <row r="120" spans="1:157" ht="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row>
    <row r="121" spans="1:157" ht="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row>
    <row r="122" spans="1:157" ht="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row>
    <row r="123" spans="1:157" ht="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row>
    <row r="124" spans="1:157" ht="15">
      <c r="A124" s="2">
        <f>IF(C125=C126,"","**VARIANCE")</f>
      </c>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row>
    <row r="125" spans="1:157" ht="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row>
    <row r="126" spans="1:157" ht="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row>
    <row r="127" spans="1:157" ht="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row>
    <row r="128" spans="1:157" ht="15">
      <c r="A128" s="2">
        <f>IF(C129=C130,"","**VARIANCE")</f>
      </c>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row>
    <row r="129" spans="1:157" ht="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row>
    <row r="130" spans="1:157" ht="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row>
    <row r="131" spans="1:157" ht="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row>
    <row r="132" spans="1:157" ht="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row>
    <row r="133" spans="1:157" ht="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row>
    <row r="134" spans="1:157" ht="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row>
    <row r="135" spans="1:157" ht="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row>
    <row r="136" spans="1:157" ht="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row>
    <row r="137" spans="1:157" ht="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row>
    <row r="138" spans="1:157" ht="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row>
    <row r="139" spans="1:157" ht="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row>
    <row r="140" spans="1:157" ht="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row>
    <row r="141" spans="1:157" ht="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row>
    <row r="142" spans="1:157" ht="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row>
    <row r="143" spans="1:157" ht="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row>
    <row r="144" spans="1:157" ht="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row>
    <row r="145" spans="1:157" ht="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row>
    <row r="146" spans="1:157" ht="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row>
    <row r="147" spans="1:157" ht="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row>
    <row r="148" spans="1:157" ht="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row>
    <row r="149" spans="1:157" ht="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row>
    <row r="150" spans="1:157" ht="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row>
    <row r="151" spans="1:157" ht="15.75">
      <c r="A151" s="99" t="s">
        <v>291</v>
      </c>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row>
    <row r="152" spans="1:157" ht="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row>
    <row r="153" spans="1:157" ht="15">
      <c r="A153" s="2"/>
      <c r="B153" s="2"/>
      <c r="C153" s="178"/>
      <c r="D153" s="178"/>
      <c r="E153" s="178"/>
      <c r="F153" s="178"/>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row>
    <row r="154" spans="1:157" ht="15">
      <c r="A154" s="2" t="s">
        <v>292</v>
      </c>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row>
    <row r="155" spans="1:157" ht="15">
      <c r="A155" s="2" t="s">
        <v>293</v>
      </c>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row>
    <row r="156" spans="1:157" ht="15">
      <c r="A156" s="2" t="s">
        <v>294</v>
      </c>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row>
    <row r="157" spans="1:157" ht="15">
      <c r="A157" s="2" t="s">
        <v>295</v>
      </c>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row>
    <row r="158" spans="1:157" ht="15">
      <c r="A158" s="2" t="s">
        <v>296</v>
      </c>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row>
    <row r="159" spans="1:157" ht="15">
      <c r="A159" s="2" t="s">
        <v>28</v>
      </c>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row>
    <row r="160" spans="1:157" ht="15">
      <c r="A160" s="2" t="s">
        <v>37</v>
      </c>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row>
    <row r="161" spans="1:157" ht="15">
      <c r="A161" s="2" t="s">
        <v>297</v>
      </c>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row>
    <row r="162" spans="1:157" ht="15">
      <c r="A162" s="2" t="s">
        <v>298</v>
      </c>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row>
    <row r="163" spans="1:157" ht="15">
      <c r="A163" s="2" t="s">
        <v>299</v>
      </c>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row>
    <row r="164" spans="1:157" ht="15">
      <c r="A164" s="2" t="s">
        <v>300</v>
      </c>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row>
    <row r="165" spans="1:157" ht="15">
      <c r="A165" s="2" t="s">
        <v>48</v>
      </c>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row>
    <row r="166" spans="1:157" ht="15">
      <c r="A166" s="2" t="s">
        <v>9</v>
      </c>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row>
    <row r="167" spans="1:157" ht="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row>
    <row r="168" spans="1:157" ht="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row>
    <row r="169" spans="1:157" ht="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row>
    <row r="170" spans="1:157" ht="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row>
    <row r="171" spans="1:157" ht="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row>
    <row r="172" spans="1:157" ht="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row>
    <row r="173" spans="1:157" ht="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row>
    <row r="174" spans="1:157" ht="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row>
    <row r="175" spans="1:157" ht="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row>
    <row r="176" spans="1:157" ht="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row>
    <row r="177" spans="1:157" ht="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row>
    <row r="178" spans="1:157" ht="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row>
    <row r="179" spans="1:157" ht="1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row>
    <row r="180" spans="1:157" ht="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row>
    <row r="181" spans="1:157" ht="1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row>
    <row r="182" spans="1:157" ht="1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row>
    <row r="183" spans="1:157" ht="1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row>
    <row r="184" spans="1:157" ht="1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row>
    <row r="185" spans="1:157" ht="1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row>
    <row r="186" spans="1:157" ht="1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row>
    <row r="187" spans="1:157" ht="1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row>
    <row r="188" spans="1:157" ht="1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row>
    <row r="189" spans="1:157" ht="1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row>
    <row r="190" spans="1:157" ht="1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row>
    <row r="191" spans="1:157" ht="1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row>
    <row r="192" spans="1:157" ht="1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row>
    <row r="193" spans="1:157" ht="1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row>
    <row r="194" spans="1:157" ht="1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row>
    <row r="195" spans="1:157" ht="1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row>
    <row r="196" spans="1:157" ht="1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row>
    <row r="197" spans="1:157" ht="1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row>
    <row r="198" spans="1:157" ht="1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row>
    <row r="199" spans="1:157" ht="1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row>
    <row r="200" spans="1:157" ht="1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row>
    <row r="201" spans="1:157" ht="1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row>
    <row r="202" spans="1:157" ht="1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row>
    <row r="203" spans="1:157" ht="1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row>
    <row r="204" spans="1:157" ht="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row>
    <row r="205" spans="1:157" ht="1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row>
    <row r="206" spans="1:157" ht="1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row>
    <row r="207" spans="1:157" ht="1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row>
    <row r="208" spans="1:157" ht="1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row>
    <row r="209" spans="1:157" ht="1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row>
    <row r="210" spans="1:157" ht="1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row>
    <row r="211" spans="1:157" ht="1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row>
    <row r="212" spans="1:157" ht="1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row>
    <row r="213" spans="1:157" ht="1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row>
    <row r="214" spans="1:157" ht="1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row>
    <row r="215" spans="1:157" ht="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row>
    <row r="216" spans="1:157" ht="1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row>
    <row r="217" spans="1:157" ht="1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row>
    <row r="218" spans="1:157" ht="1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row>
    <row r="219" spans="1:157" ht="1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row>
    <row r="220" spans="1:157" ht="1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row>
    <row r="221" spans="1:157" ht="1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row>
    <row r="222" spans="1:157" ht="1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row>
    <row r="223" spans="1:157" ht="1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row>
    <row r="224" spans="1:157" ht="1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row>
    <row r="225" spans="1:157" ht="1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row>
    <row r="226" spans="1:157" ht="1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row>
    <row r="227" spans="1:157" ht="1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row>
    <row r="228" spans="1:157" ht="1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row>
    <row r="229" spans="1:157" ht="1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row>
    <row r="230" spans="1:157" ht="1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row>
    <row r="231" spans="1:157" ht="1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row>
    <row r="232" spans="1:157" ht="1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row>
    <row r="233" spans="1:157" ht="1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row>
    <row r="234" spans="1:157" ht="1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row>
    <row r="235" spans="1:157" ht="1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row>
    <row r="236" spans="1:157" ht="1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row>
    <row r="237" spans="1:157" ht="1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row>
    <row r="238" spans="1:157" ht="1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row>
    <row r="239" spans="1:157" ht="1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row>
    <row r="240" spans="1:157" ht="1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row>
    <row r="241" spans="1:157" ht="1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row>
    <row r="242" spans="1:157" ht="1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row>
    <row r="243" spans="1:157" ht="1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row>
    <row r="244" spans="1:157" ht="1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row>
    <row r="245" spans="1:157" ht="1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row>
    <row r="246" spans="1:157" ht="1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row>
    <row r="247" spans="1:157" ht="1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row>
    <row r="248" spans="1:157" ht="1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row>
    <row r="249" spans="1:157" ht="1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row>
    <row r="250" spans="1:157" ht="1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row>
    <row r="251" spans="1:157" ht="1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row>
    <row r="252" spans="1:157" ht="1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row>
    <row r="253" spans="1:157" ht="1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row>
    <row r="254" spans="1:157" ht="1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row>
    <row r="255" spans="1:157" ht="1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row>
    <row r="256" spans="1:157" ht="1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row>
    <row r="257" spans="1:157" ht="1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row>
    <row r="258" spans="1:157" ht="1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row>
    <row r="259" spans="1:157" ht="1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row>
    <row r="260" spans="1:157" ht="1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row>
    <row r="261" spans="1:157" ht="1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row>
    <row r="262" spans="1:157" ht="1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row>
    <row r="263" spans="1:157" ht="1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row>
    <row r="264" spans="1:157" ht="1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row>
    <row r="265" spans="1:157" ht="1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row>
    <row r="266" spans="1:157" ht="1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row>
    <row r="267" spans="1:157" ht="1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row>
    <row r="268" spans="1:157" ht="1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row>
    <row r="269" spans="1:157" ht="1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row>
    <row r="270" spans="1:157" ht="1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row>
    <row r="271" spans="1:157" ht="1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row>
    <row r="272" spans="1:157" ht="1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row>
    <row r="273" spans="1:157" ht="1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row>
    <row r="274" spans="1:157" ht="1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row>
    <row r="275" spans="1:157" ht="1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row>
    <row r="276" spans="1:157" ht="1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row>
    <row r="277" spans="1:157" ht="1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row>
    <row r="278" spans="1:157" ht="1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row>
    <row r="279" spans="1:157" ht="1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row>
    <row r="280" spans="1:157" ht="1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row>
    <row r="281" spans="1:157" ht="1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row>
    <row r="282" spans="1:157" ht="1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row>
    <row r="283" spans="1:157" ht="1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row>
    <row r="284" spans="1:157" ht="1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row>
    <row r="285" spans="1:157" ht="1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row>
    <row r="286" spans="1:157" ht="1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row>
    <row r="287" spans="1:157" ht="1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row>
    <row r="288" spans="1:157" ht="1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row>
    <row r="289" spans="1:157" ht="1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row>
    <row r="290" spans="1:157" ht="1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row>
    <row r="291" spans="1:157" ht="1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row>
    <row r="292" spans="1:157" ht="1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row>
    <row r="293" spans="1:157" ht="1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row>
    <row r="294" spans="1:157" ht="1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row>
    <row r="295" spans="1:157" ht="1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row>
    <row r="296" spans="1:157" ht="1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row>
    <row r="297" spans="1:157" ht="1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row>
    <row r="298" spans="1:157" ht="1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row>
    <row r="299" spans="1:157" ht="1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c r="EW299" s="2"/>
      <c r="EX299" s="2"/>
      <c r="EY299" s="2"/>
      <c r="EZ299" s="2"/>
      <c r="FA299" s="2"/>
    </row>
    <row r="300" spans="1:157" ht="1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c r="EN300" s="2"/>
      <c r="EO300" s="2"/>
      <c r="EP300" s="2"/>
      <c r="EQ300" s="2"/>
      <c r="ER300" s="2"/>
      <c r="ES300" s="2"/>
      <c r="ET300" s="2"/>
      <c r="EU300" s="2"/>
      <c r="EV300" s="2"/>
      <c r="EW300" s="2"/>
      <c r="EX300" s="2"/>
      <c r="EY300" s="2"/>
      <c r="EZ300" s="2"/>
      <c r="FA300" s="2"/>
    </row>
    <row r="301" spans="1:157" ht="1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c r="EN301" s="2"/>
      <c r="EO301" s="2"/>
      <c r="EP301" s="2"/>
      <c r="EQ301" s="2"/>
      <c r="ER301" s="2"/>
      <c r="ES301" s="2"/>
      <c r="ET301" s="2"/>
      <c r="EU301" s="2"/>
      <c r="EV301" s="2"/>
      <c r="EW301" s="2"/>
      <c r="EX301" s="2"/>
      <c r="EY301" s="2"/>
      <c r="EZ301" s="2"/>
      <c r="FA301" s="2"/>
    </row>
    <row r="302" spans="1:157" ht="1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c r="EL302" s="2"/>
      <c r="EM302" s="2"/>
      <c r="EN302" s="2"/>
      <c r="EO302" s="2"/>
      <c r="EP302" s="2"/>
      <c r="EQ302" s="2"/>
      <c r="ER302" s="2"/>
      <c r="ES302" s="2"/>
      <c r="ET302" s="2"/>
      <c r="EU302" s="2"/>
      <c r="EV302" s="2"/>
      <c r="EW302" s="2"/>
      <c r="EX302" s="2"/>
      <c r="EY302" s="2"/>
      <c r="EZ302" s="2"/>
      <c r="FA302" s="2"/>
    </row>
    <row r="303" spans="1:157" ht="1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c r="EN303" s="2"/>
      <c r="EO303" s="2"/>
      <c r="EP303" s="2"/>
      <c r="EQ303" s="2"/>
      <c r="ER303" s="2"/>
      <c r="ES303" s="2"/>
      <c r="ET303" s="2"/>
      <c r="EU303" s="2"/>
      <c r="EV303" s="2"/>
      <c r="EW303" s="2"/>
      <c r="EX303" s="2"/>
      <c r="EY303" s="2"/>
      <c r="EZ303" s="2"/>
      <c r="FA303" s="2"/>
    </row>
    <row r="304" spans="1:157" ht="1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c r="EN304" s="2"/>
      <c r="EO304" s="2"/>
      <c r="EP304" s="2"/>
      <c r="EQ304" s="2"/>
      <c r="ER304" s="2"/>
      <c r="ES304" s="2"/>
      <c r="ET304" s="2"/>
      <c r="EU304" s="2"/>
      <c r="EV304" s="2"/>
      <c r="EW304" s="2"/>
      <c r="EX304" s="2"/>
      <c r="EY304" s="2"/>
      <c r="EZ304" s="2"/>
      <c r="FA304" s="2"/>
    </row>
    <row r="305" spans="1:157" ht="1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c r="EN305" s="2"/>
      <c r="EO305" s="2"/>
      <c r="EP305" s="2"/>
      <c r="EQ305" s="2"/>
      <c r="ER305" s="2"/>
      <c r="ES305" s="2"/>
      <c r="ET305" s="2"/>
      <c r="EU305" s="2"/>
      <c r="EV305" s="2"/>
      <c r="EW305" s="2"/>
      <c r="EX305" s="2"/>
      <c r="EY305" s="2"/>
      <c r="EZ305" s="2"/>
      <c r="FA305" s="2"/>
    </row>
    <row r="306" spans="1:157" ht="1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c r="EN306" s="2"/>
      <c r="EO306" s="2"/>
      <c r="EP306" s="2"/>
      <c r="EQ306" s="2"/>
      <c r="ER306" s="2"/>
      <c r="ES306" s="2"/>
      <c r="ET306" s="2"/>
      <c r="EU306" s="2"/>
      <c r="EV306" s="2"/>
      <c r="EW306" s="2"/>
      <c r="EX306" s="2"/>
      <c r="EY306" s="2"/>
      <c r="EZ306" s="2"/>
      <c r="FA306" s="2"/>
    </row>
    <row r="307" spans="1:157" ht="1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c r="EW307" s="2"/>
      <c r="EX307" s="2"/>
      <c r="EY307" s="2"/>
      <c r="EZ307" s="2"/>
      <c r="FA307" s="2"/>
    </row>
    <row r="308" spans="1:157" ht="1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c r="EW308" s="2"/>
      <c r="EX308" s="2"/>
      <c r="EY308" s="2"/>
      <c r="EZ308" s="2"/>
      <c r="FA308" s="2"/>
    </row>
    <row r="309" spans="1:157" ht="1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c r="EW309" s="2"/>
      <c r="EX309" s="2"/>
      <c r="EY309" s="2"/>
      <c r="EZ309" s="2"/>
      <c r="FA309" s="2"/>
    </row>
    <row r="310" spans="1:157" ht="1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c r="EO310" s="2"/>
      <c r="EP310" s="2"/>
      <c r="EQ310" s="2"/>
      <c r="ER310" s="2"/>
      <c r="ES310" s="2"/>
      <c r="ET310" s="2"/>
      <c r="EU310" s="2"/>
      <c r="EV310" s="2"/>
      <c r="EW310" s="2"/>
      <c r="EX310" s="2"/>
      <c r="EY310" s="2"/>
      <c r="EZ310" s="2"/>
      <c r="FA310" s="2"/>
    </row>
    <row r="311" spans="1:157" ht="1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c r="EN311" s="2"/>
      <c r="EO311" s="2"/>
      <c r="EP311" s="2"/>
      <c r="EQ311" s="2"/>
      <c r="ER311" s="2"/>
      <c r="ES311" s="2"/>
      <c r="ET311" s="2"/>
      <c r="EU311" s="2"/>
      <c r="EV311" s="2"/>
      <c r="EW311" s="2"/>
      <c r="EX311" s="2"/>
      <c r="EY311" s="2"/>
      <c r="EZ311" s="2"/>
      <c r="FA311" s="2"/>
    </row>
    <row r="312" spans="1:157" ht="1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c r="EN312" s="2"/>
      <c r="EO312" s="2"/>
      <c r="EP312" s="2"/>
      <c r="EQ312" s="2"/>
      <c r="ER312" s="2"/>
      <c r="ES312" s="2"/>
      <c r="ET312" s="2"/>
      <c r="EU312" s="2"/>
      <c r="EV312" s="2"/>
      <c r="EW312" s="2"/>
      <c r="EX312" s="2"/>
      <c r="EY312" s="2"/>
      <c r="EZ312" s="2"/>
      <c r="FA312" s="2"/>
    </row>
    <row r="313" spans="1:157" ht="1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c r="EN313" s="2"/>
      <c r="EO313" s="2"/>
      <c r="EP313" s="2"/>
      <c r="EQ313" s="2"/>
      <c r="ER313" s="2"/>
      <c r="ES313" s="2"/>
      <c r="ET313" s="2"/>
      <c r="EU313" s="2"/>
      <c r="EV313" s="2"/>
      <c r="EW313" s="2"/>
      <c r="EX313" s="2"/>
      <c r="EY313" s="2"/>
      <c r="EZ313" s="2"/>
      <c r="FA313" s="2"/>
    </row>
    <row r="314" spans="1:157" ht="1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c r="EO314" s="2"/>
      <c r="EP314" s="2"/>
      <c r="EQ314" s="2"/>
      <c r="ER314" s="2"/>
      <c r="ES314" s="2"/>
      <c r="ET314" s="2"/>
      <c r="EU314" s="2"/>
      <c r="EV314" s="2"/>
      <c r="EW314" s="2"/>
      <c r="EX314" s="2"/>
      <c r="EY314" s="2"/>
      <c r="EZ314" s="2"/>
      <c r="FA314" s="2"/>
    </row>
    <row r="315" spans="1:157" ht="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c r="EK315" s="2"/>
      <c r="EL315" s="2"/>
      <c r="EM315" s="2"/>
      <c r="EN315" s="2"/>
      <c r="EO315" s="2"/>
      <c r="EP315" s="2"/>
      <c r="EQ315" s="2"/>
      <c r="ER315" s="2"/>
      <c r="ES315" s="2"/>
      <c r="ET315" s="2"/>
      <c r="EU315" s="2"/>
      <c r="EV315" s="2"/>
      <c r="EW315" s="2"/>
      <c r="EX315" s="2"/>
      <c r="EY315" s="2"/>
      <c r="EZ315" s="2"/>
      <c r="FA315" s="2"/>
    </row>
    <row r="316" spans="1:157" ht="1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c r="EN316" s="2"/>
      <c r="EO316" s="2"/>
      <c r="EP316" s="2"/>
      <c r="EQ316" s="2"/>
      <c r="ER316" s="2"/>
      <c r="ES316" s="2"/>
      <c r="ET316" s="2"/>
      <c r="EU316" s="2"/>
      <c r="EV316" s="2"/>
      <c r="EW316" s="2"/>
      <c r="EX316" s="2"/>
      <c r="EY316" s="2"/>
      <c r="EZ316" s="2"/>
      <c r="FA316" s="2"/>
    </row>
    <row r="317" spans="1:157" ht="1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c r="EK317" s="2"/>
      <c r="EL317" s="2"/>
      <c r="EM317" s="2"/>
      <c r="EN317" s="2"/>
      <c r="EO317" s="2"/>
      <c r="EP317" s="2"/>
      <c r="EQ317" s="2"/>
      <c r="ER317" s="2"/>
      <c r="ES317" s="2"/>
      <c r="ET317" s="2"/>
      <c r="EU317" s="2"/>
      <c r="EV317" s="2"/>
      <c r="EW317" s="2"/>
      <c r="EX317" s="2"/>
      <c r="EY317" s="2"/>
      <c r="EZ317" s="2"/>
      <c r="FA317" s="2"/>
    </row>
    <row r="318" spans="1:157" ht="1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2"/>
      <c r="EE318" s="2"/>
      <c r="EF318" s="2"/>
      <c r="EG318" s="2"/>
      <c r="EH318" s="2"/>
      <c r="EI318" s="2"/>
      <c r="EJ318" s="2"/>
      <c r="EK318" s="2"/>
      <c r="EL318" s="2"/>
      <c r="EM318" s="2"/>
      <c r="EN318" s="2"/>
      <c r="EO318" s="2"/>
      <c r="EP318" s="2"/>
      <c r="EQ318" s="2"/>
      <c r="ER318" s="2"/>
      <c r="ES318" s="2"/>
      <c r="ET318" s="2"/>
      <c r="EU318" s="2"/>
      <c r="EV318" s="2"/>
      <c r="EW318" s="2"/>
      <c r="EX318" s="2"/>
      <c r="EY318" s="2"/>
      <c r="EZ318" s="2"/>
      <c r="FA318" s="2"/>
    </row>
    <row r="319" spans="1:157" ht="1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2"/>
      <c r="EE319" s="2"/>
      <c r="EF319" s="2"/>
      <c r="EG319" s="2"/>
      <c r="EH319" s="2"/>
      <c r="EI319" s="2"/>
      <c r="EJ319" s="2"/>
      <c r="EK319" s="2"/>
      <c r="EL319" s="2"/>
      <c r="EM319" s="2"/>
      <c r="EN319" s="2"/>
      <c r="EO319" s="2"/>
      <c r="EP319" s="2"/>
      <c r="EQ319" s="2"/>
      <c r="ER319" s="2"/>
      <c r="ES319" s="2"/>
      <c r="ET319" s="2"/>
      <c r="EU319" s="2"/>
      <c r="EV319" s="2"/>
      <c r="EW319" s="2"/>
      <c r="EX319" s="2"/>
      <c r="EY319" s="2"/>
      <c r="EZ319" s="2"/>
      <c r="FA319" s="2"/>
    </row>
    <row r="320" spans="1:157" ht="1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c r="EL320" s="2"/>
      <c r="EM320" s="2"/>
      <c r="EN320" s="2"/>
      <c r="EO320" s="2"/>
      <c r="EP320" s="2"/>
      <c r="EQ320" s="2"/>
      <c r="ER320" s="2"/>
      <c r="ES320" s="2"/>
      <c r="ET320" s="2"/>
      <c r="EU320" s="2"/>
      <c r="EV320" s="2"/>
      <c r="EW320" s="2"/>
      <c r="EX320" s="2"/>
      <c r="EY320" s="2"/>
      <c r="EZ320" s="2"/>
      <c r="FA320" s="2"/>
    </row>
    <row r="321" spans="1:157" ht="1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c r="EK321" s="2"/>
      <c r="EL321" s="2"/>
      <c r="EM321" s="2"/>
      <c r="EN321" s="2"/>
      <c r="EO321" s="2"/>
      <c r="EP321" s="2"/>
      <c r="EQ321" s="2"/>
      <c r="ER321" s="2"/>
      <c r="ES321" s="2"/>
      <c r="ET321" s="2"/>
      <c r="EU321" s="2"/>
      <c r="EV321" s="2"/>
      <c r="EW321" s="2"/>
      <c r="EX321" s="2"/>
      <c r="EY321" s="2"/>
      <c r="EZ321" s="2"/>
      <c r="FA321" s="2"/>
    </row>
    <row r="322" spans="1:157" ht="1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c r="EI322" s="2"/>
      <c r="EJ322" s="2"/>
      <c r="EK322" s="2"/>
      <c r="EL322" s="2"/>
      <c r="EM322" s="2"/>
      <c r="EN322" s="2"/>
      <c r="EO322" s="2"/>
      <c r="EP322" s="2"/>
      <c r="EQ322" s="2"/>
      <c r="ER322" s="2"/>
      <c r="ES322" s="2"/>
      <c r="ET322" s="2"/>
      <c r="EU322" s="2"/>
      <c r="EV322" s="2"/>
      <c r="EW322" s="2"/>
      <c r="EX322" s="2"/>
      <c r="EY322" s="2"/>
      <c r="EZ322" s="2"/>
      <c r="FA322" s="2"/>
    </row>
    <row r="323" spans="1:157" ht="1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c r="EC323" s="2"/>
      <c r="ED323" s="2"/>
      <c r="EE323" s="2"/>
      <c r="EF323" s="2"/>
      <c r="EG323" s="2"/>
      <c r="EH323" s="2"/>
      <c r="EI323" s="2"/>
      <c r="EJ323" s="2"/>
      <c r="EK323" s="2"/>
      <c r="EL323" s="2"/>
      <c r="EM323" s="2"/>
      <c r="EN323" s="2"/>
      <c r="EO323" s="2"/>
      <c r="EP323" s="2"/>
      <c r="EQ323" s="2"/>
      <c r="ER323" s="2"/>
      <c r="ES323" s="2"/>
      <c r="ET323" s="2"/>
      <c r="EU323" s="2"/>
      <c r="EV323" s="2"/>
      <c r="EW323" s="2"/>
      <c r="EX323" s="2"/>
      <c r="EY323" s="2"/>
      <c r="EZ323" s="2"/>
      <c r="FA323" s="2"/>
    </row>
    <row r="324" spans="1:157" ht="1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c r="EB324" s="2"/>
      <c r="EC324" s="2"/>
      <c r="ED324" s="2"/>
      <c r="EE324" s="2"/>
      <c r="EF324" s="2"/>
      <c r="EG324" s="2"/>
      <c r="EH324" s="2"/>
      <c r="EI324" s="2"/>
      <c r="EJ324" s="2"/>
      <c r="EK324" s="2"/>
      <c r="EL324" s="2"/>
      <c r="EM324" s="2"/>
      <c r="EN324" s="2"/>
      <c r="EO324" s="2"/>
      <c r="EP324" s="2"/>
      <c r="EQ324" s="2"/>
      <c r="ER324" s="2"/>
      <c r="ES324" s="2"/>
      <c r="ET324" s="2"/>
      <c r="EU324" s="2"/>
      <c r="EV324" s="2"/>
      <c r="EW324" s="2"/>
      <c r="EX324" s="2"/>
      <c r="EY324" s="2"/>
      <c r="EZ324" s="2"/>
      <c r="FA324" s="2"/>
    </row>
    <row r="325" spans="1:157" ht="1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c r="EB325" s="2"/>
      <c r="EC325" s="2"/>
      <c r="ED325" s="2"/>
      <c r="EE325" s="2"/>
      <c r="EF325" s="2"/>
      <c r="EG325" s="2"/>
      <c r="EH325" s="2"/>
      <c r="EI325" s="2"/>
      <c r="EJ325" s="2"/>
      <c r="EK325" s="2"/>
      <c r="EL325" s="2"/>
      <c r="EM325" s="2"/>
      <c r="EN325" s="2"/>
      <c r="EO325" s="2"/>
      <c r="EP325" s="2"/>
      <c r="EQ325" s="2"/>
      <c r="ER325" s="2"/>
      <c r="ES325" s="2"/>
      <c r="ET325" s="2"/>
      <c r="EU325" s="2"/>
      <c r="EV325" s="2"/>
      <c r="EW325" s="2"/>
      <c r="EX325" s="2"/>
      <c r="EY325" s="2"/>
      <c r="EZ325" s="2"/>
      <c r="FA325" s="2"/>
    </row>
    <row r="326" spans="1:157" ht="1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c r="EB326" s="2"/>
      <c r="EC326" s="2"/>
      <c r="ED326" s="2"/>
      <c r="EE326" s="2"/>
      <c r="EF326" s="2"/>
      <c r="EG326" s="2"/>
      <c r="EH326" s="2"/>
      <c r="EI326" s="2"/>
      <c r="EJ326" s="2"/>
      <c r="EK326" s="2"/>
      <c r="EL326" s="2"/>
      <c r="EM326" s="2"/>
      <c r="EN326" s="2"/>
      <c r="EO326" s="2"/>
      <c r="EP326" s="2"/>
      <c r="EQ326" s="2"/>
      <c r="ER326" s="2"/>
      <c r="ES326" s="2"/>
      <c r="ET326" s="2"/>
      <c r="EU326" s="2"/>
      <c r="EV326" s="2"/>
      <c r="EW326" s="2"/>
      <c r="EX326" s="2"/>
      <c r="EY326" s="2"/>
      <c r="EZ326" s="2"/>
      <c r="FA326" s="2"/>
    </row>
    <row r="327" spans="1:157" ht="1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2"/>
      <c r="EE327" s="2"/>
      <c r="EF327" s="2"/>
      <c r="EG327" s="2"/>
      <c r="EH327" s="2"/>
      <c r="EI327" s="2"/>
      <c r="EJ327" s="2"/>
      <c r="EK327" s="2"/>
      <c r="EL327" s="2"/>
      <c r="EM327" s="2"/>
      <c r="EN327" s="2"/>
      <c r="EO327" s="2"/>
      <c r="EP327" s="2"/>
      <c r="EQ327" s="2"/>
      <c r="ER327" s="2"/>
      <c r="ES327" s="2"/>
      <c r="ET327" s="2"/>
      <c r="EU327" s="2"/>
      <c r="EV327" s="2"/>
      <c r="EW327" s="2"/>
      <c r="EX327" s="2"/>
      <c r="EY327" s="2"/>
      <c r="EZ327" s="2"/>
      <c r="FA327" s="2"/>
    </row>
    <row r="328" spans="1:157" ht="1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2"/>
      <c r="EE328" s="2"/>
      <c r="EF328" s="2"/>
      <c r="EG328" s="2"/>
      <c r="EH328" s="2"/>
      <c r="EI328" s="2"/>
      <c r="EJ328" s="2"/>
      <c r="EK328" s="2"/>
      <c r="EL328" s="2"/>
      <c r="EM328" s="2"/>
      <c r="EN328" s="2"/>
      <c r="EO328" s="2"/>
      <c r="EP328" s="2"/>
      <c r="EQ328" s="2"/>
      <c r="ER328" s="2"/>
      <c r="ES328" s="2"/>
      <c r="ET328" s="2"/>
      <c r="EU328" s="2"/>
      <c r="EV328" s="2"/>
      <c r="EW328" s="2"/>
      <c r="EX328" s="2"/>
      <c r="EY328" s="2"/>
      <c r="EZ328" s="2"/>
      <c r="FA328" s="2"/>
    </row>
    <row r="329" spans="1:157" ht="1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c r="EI329" s="2"/>
      <c r="EJ329" s="2"/>
      <c r="EK329" s="2"/>
      <c r="EL329" s="2"/>
      <c r="EM329" s="2"/>
      <c r="EN329" s="2"/>
      <c r="EO329" s="2"/>
      <c r="EP329" s="2"/>
      <c r="EQ329" s="2"/>
      <c r="ER329" s="2"/>
      <c r="ES329" s="2"/>
      <c r="ET329" s="2"/>
      <c r="EU329" s="2"/>
      <c r="EV329" s="2"/>
      <c r="EW329" s="2"/>
      <c r="EX329" s="2"/>
      <c r="EY329" s="2"/>
      <c r="EZ329" s="2"/>
      <c r="FA329" s="2"/>
    </row>
    <row r="330" spans="1:157" ht="1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2"/>
      <c r="EE330" s="2"/>
      <c r="EF330" s="2"/>
      <c r="EG330" s="2"/>
      <c r="EH330" s="2"/>
      <c r="EI330" s="2"/>
      <c r="EJ330" s="2"/>
      <c r="EK330" s="2"/>
      <c r="EL330" s="2"/>
      <c r="EM330" s="2"/>
      <c r="EN330" s="2"/>
      <c r="EO330" s="2"/>
      <c r="EP330" s="2"/>
      <c r="EQ330" s="2"/>
      <c r="ER330" s="2"/>
      <c r="ES330" s="2"/>
      <c r="ET330" s="2"/>
      <c r="EU330" s="2"/>
      <c r="EV330" s="2"/>
      <c r="EW330" s="2"/>
      <c r="EX330" s="2"/>
      <c r="EY330" s="2"/>
      <c r="EZ330" s="2"/>
      <c r="FA330" s="2"/>
    </row>
    <row r="331" spans="1:157" ht="1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c r="EB331" s="2"/>
      <c r="EC331" s="2"/>
      <c r="ED331" s="2"/>
      <c r="EE331" s="2"/>
      <c r="EF331" s="2"/>
      <c r="EG331" s="2"/>
      <c r="EH331" s="2"/>
      <c r="EI331" s="2"/>
      <c r="EJ331" s="2"/>
      <c r="EK331" s="2"/>
      <c r="EL331" s="2"/>
      <c r="EM331" s="2"/>
      <c r="EN331" s="2"/>
      <c r="EO331" s="2"/>
      <c r="EP331" s="2"/>
      <c r="EQ331" s="2"/>
      <c r="ER331" s="2"/>
      <c r="ES331" s="2"/>
      <c r="ET331" s="2"/>
      <c r="EU331" s="2"/>
      <c r="EV331" s="2"/>
      <c r="EW331" s="2"/>
      <c r="EX331" s="2"/>
      <c r="EY331" s="2"/>
      <c r="EZ331" s="2"/>
      <c r="FA331" s="2"/>
    </row>
    <row r="332" spans="1:157" ht="1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c r="DZ332" s="2"/>
      <c r="EA332" s="2"/>
      <c r="EB332" s="2"/>
      <c r="EC332" s="2"/>
      <c r="ED332" s="2"/>
      <c r="EE332" s="2"/>
      <c r="EF332" s="2"/>
      <c r="EG332" s="2"/>
      <c r="EH332" s="2"/>
      <c r="EI332" s="2"/>
      <c r="EJ332" s="2"/>
      <c r="EK332" s="2"/>
      <c r="EL332" s="2"/>
      <c r="EM332" s="2"/>
      <c r="EN332" s="2"/>
      <c r="EO332" s="2"/>
      <c r="EP332" s="2"/>
      <c r="EQ332" s="2"/>
      <c r="ER332" s="2"/>
      <c r="ES332" s="2"/>
      <c r="ET332" s="2"/>
      <c r="EU332" s="2"/>
      <c r="EV332" s="2"/>
      <c r="EW332" s="2"/>
      <c r="EX332" s="2"/>
      <c r="EY332" s="2"/>
      <c r="EZ332" s="2"/>
      <c r="FA332" s="2"/>
    </row>
    <row r="333" spans="1:157" ht="1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2"/>
      <c r="EE333" s="2"/>
      <c r="EF333" s="2"/>
      <c r="EG333" s="2"/>
      <c r="EH333" s="2"/>
      <c r="EI333" s="2"/>
      <c r="EJ333" s="2"/>
      <c r="EK333" s="2"/>
      <c r="EL333" s="2"/>
      <c r="EM333" s="2"/>
      <c r="EN333" s="2"/>
      <c r="EO333" s="2"/>
      <c r="EP333" s="2"/>
      <c r="EQ333" s="2"/>
      <c r="ER333" s="2"/>
      <c r="ES333" s="2"/>
      <c r="ET333" s="2"/>
      <c r="EU333" s="2"/>
      <c r="EV333" s="2"/>
      <c r="EW333" s="2"/>
      <c r="EX333" s="2"/>
      <c r="EY333" s="2"/>
      <c r="EZ333" s="2"/>
      <c r="FA333" s="2"/>
    </row>
    <row r="334" spans="1:157" ht="1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c r="EB334" s="2"/>
      <c r="EC334" s="2"/>
      <c r="ED334" s="2"/>
      <c r="EE334" s="2"/>
      <c r="EF334" s="2"/>
      <c r="EG334" s="2"/>
      <c r="EH334" s="2"/>
      <c r="EI334" s="2"/>
      <c r="EJ334" s="2"/>
      <c r="EK334" s="2"/>
      <c r="EL334" s="2"/>
      <c r="EM334" s="2"/>
      <c r="EN334" s="2"/>
      <c r="EO334" s="2"/>
      <c r="EP334" s="2"/>
      <c r="EQ334" s="2"/>
      <c r="ER334" s="2"/>
      <c r="ES334" s="2"/>
      <c r="ET334" s="2"/>
      <c r="EU334" s="2"/>
      <c r="EV334" s="2"/>
      <c r="EW334" s="2"/>
      <c r="EX334" s="2"/>
      <c r="EY334" s="2"/>
      <c r="EZ334" s="2"/>
      <c r="FA334" s="2"/>
    </row>
    <row r="335" spans="1:157" ht="1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c r="EB335" s="2"/>
      <c r="EC335" s="2"/>
      <c r="ED335" s="2"/>
      <c r="EE335" s="2"/>
      <c r="EF335" s="2"/>
      <c r="EG335" s="2"/>
      <c r="EH335" s="2"/>
      <c r="EI335" s="2"/>
      <c r="EJ335" s="2"/>
      <c r="EK335" s="2"/>
      <c r="EL335" s="2"/>
      <c r="EM335" s="2"/>
      <c r="EN335" s="2"/>
      <c r="EO335" s="2"/>
      <c r="EP335" s="2"/>
      <c r="EQ335" s="2"/>
      <c r="ER335" s="2"/>
      <c r="ES335" s="2"/>
      <c r="ET335" s="2"/>
      <c r="EU335" s="2"/>
      <c r="EV335" s="2"/>
      <c r="EW335" s="2"/>
      <c r="EX335" s="2"/>
      <c r="EY335" s="2"/>
      <c r="EZ335" s="2"/>
      <c r="FA335" s="2"/>
    </row>
    <row r="336" spans="1:157" ht="1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c r="EB336" s="2"/>
      <c r="EC336" s="2"/>
      <c r="ED336" s="2"/>
      <c r="EE336" s="2"/>
      <c r="EF336" s="2"/>
      <c r="EG336" s="2"/>
      <c r="EH336" s="2"/>
      <c r="EI336" s="2"/>
      <c r="EJ336" s="2"/>
      <c r="EK336" s="2"/>
      <c r="EL336" s="2"/>
      <c r="EM336" s="2"/>
      <c r="EN336" s="2"/>
      <c r="EO336" s="2"/>
      <c r="EP336" s="2"/>
      <c r="EQ336" s="2"/>
      <c r="ER336" s="2"/>
      <c r="ES336" s="2"/>
      <c r="ET336" s="2"/>
      <c r="EU336" s="2"/>
      <c r="EV336" s="2"/>
      <c r="EW336" s="2"/>
      <c r="EX336" s="2"/>
      <c r="EY336" s="2"/>
      <c r="EZ336" s="2"/>
      <c r="FA336" s="2"/>
    </row>
    <row r="337" spans="1:157" ht="1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c r="DS337" s="2"/>
      <c r="DT337" s="2"/>
      <c r="DU337" s="2"/>
      <c r="DV337" s="2"/>
      <c r="DW337" s="2"/>
      <c r="DX337" s="2"/>
      <c r="DY337" s="2"/>
      <c r="DZ337" s="2"/>
      <c r="EA337" s="2"/>
      <c r="EB337" s="2"/>
      <c r="EC337" s="2"/>
      <c r="ED337" s="2"/>
      <c r="EE337" s="2"/>
      <c r="EF337" s="2"/>
      <c r="EG337" s="2"/>
      <c r="EH337" s="2"/>
      <c r="EI337" s="2"/>
      <c r="EJ337" s="2"/>
      <c r="EK337" s="2"/>
      <c r="EL337" s="2"/>
      <c r="EM337" s="2"/>
      <c r="EN337" s="2"/>
      <c r="EO337" s="2"/>
      <c r="EP337" s="2"/>
      <c r="EQ337" s="2"/>
      <c r="ER337" s="2"/>
      <c r="ES337" s="2"/>
      <c r="ET337" s="2"/>
      <c r="EU337" s="2"/>
      <c r="EV337" s="2"/>
      <c r="EW337" s="2"/>
      <c r="EX337" s="2"/>
      <c r="EY337" s="2"/>
      <c r="EZ337" s="2"/>
      <c r="FA337" s="2"/>
    </row>
    <row r="338" spans="1:157" ht="1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c r="DS338" s="2"/>
      <c r="DT338" s="2"/>
      <c r="DU338" s="2"/>
      <c r="DV338" s="2"/>
      <c r="DW338" s="2"/>
      <c r="DX338" s="2"/>
      <c r="DY338" s="2"/>
      <c r="DZ338" s="2"/>
      <c r="EA338" s="2"/>
      <c r="EB338" s="2"/>
      <c r="EC338" s="2"/>
      <c r="ED338" s="2"/>
      <c r="EE338" s="2"/>
      <c r="EF338" s="2"/>
      <c r="EG338" s="2"/>
      <c r="EH338" s="2"/>
      <c r="EI338" s="2"/>
      <c r="EJ338" s="2"/>
      <c r="EK338" s="2"/>
      <c r="EL338" s="2"/>
      <c r="EM338" s="2"/>
      <c r="EN338" s="2"/>
      <c r="EO338" s="2"/>
      <c r="EP338" s="2"/>
      <c r="EQ338" s="2"/>
      <c r="ER338" s="2"/>
      <c r="ES338" s="2"/>
      <c r="ET338" s="2"/>
      <c r="EU338" s="2"/>
      <c r="EV338" s="2"/>
      <c r="EW338" s="2"/>
      <c r="EX338" s="2"/>
      <c r="EY338" s="2"/>
      <c r="EZ338" s="2"/>
      <c r="FA338" s="2"/>
    </row>
    <row r="339" spans="1:157" ht="1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c r="DZ339" s="2"/>
      <c r="EA339" s="2"/>
      <c r="EB339" s="2"/>
      <c r="EC339" s="2"/>
      <c r="ED339" s="2"/>
      <c r="EE339" s="2"/>
      <c r="EF339" s="2"/>
      <c r="EG339" s="2"/>
      <c r="EH339" s="2"/>
      <c r="EI339" s="2"/>
      <c r="EJ339" s="2"/>
      <c r="EK339" s="2"/>
      <c r="EL339" s="2"/>
      <c r="EM339" s="2"/>
      <c r="EN339" s="2"/>
      <c r="EO339" s="2"/>
      <c r="EP339" s="2"/>
      <c r="EQ339" s="2"/>
      <c r="ER339" s="2"/>
      <c r="ES339" s="2"/>
      <c r="ET339" s="2"/>
      <c r="EU339" s="2"/>
      <c r="EV339" s="2"/>
      <c r="EW339" s="2"/>
      <c r="EX339" s="2"/>
      <c r="EY339" s="2"/>
      <c r="EZ339" s="2"/>
      <c r="FA339" s="2"/>
    </row>
    <row r="340" spans="1:157" ht="1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c r="DZ340" s="2"/>
      <c r="EA340" s="2"/>
      <c r="EB340" s="2"/>
      <c r="EC340" s="2"/>
      <c r="ED340" s="2"/>
      <c r="EE340" s="2"/>
      <c r="EF340" s="2"/>
      <c r="EG340" s="2"/>
      <c r="EH340" s="2"/>
      <c r="EI340" s="2"/>
      <c r="EJ340" s="2"/>
      <c r="EK340" s="2"/>
      <c r="EL340" s="2"/>
      <c r="EM340" s="2"/>
      <c r="EN340" s="2"/>
      <c r="EO340" s="2"/>
      <c r="EP340" s="2"/>
      <c r="EQ340" s="2"/>
      <c r="ER340" s="2"/>
      <c r="ES340" s="2"/>
      <c r="ET340" s="2"/>
      <c r="EU340" s="2"/>
      <c r="EV340" s="2"/>
      <c r="EW340" s="2"/>
      <c r="EX340" s="2"/>
      <c r="EY340" s="2"/>
      <c r="EZ340" s="2"/>
      <c r="FA340" s="2"/>
    </row>
    <row r="341" spans="1:157" ht="1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c r="DZ341" s="2"/>
      <c r="EA341" s="2"/>
      <c r="EB341" s="2"/>
      <c r="EC341" s="2"/>
      <c r="ED341" s="2"/>
      <c r="EE341" s="2"/>
      <c r="EF341" s="2"/>
      <c r="EG341" s="2"/>
      <c r="EH341" s="2"/>
      <c r="EI341" s="2"/>
      <c r="EJ341" s="2"/>
      <c r="EK341" s="2"/>
      <c r="EL341" s="2"/>
      <c r="EM341" s="2"/>
      <c r="EN341" s="2"/>
      <c r="EO341" s="2"/>
      <c r="EP341" s="2"/>
      <c r="EQ341" s="2"/>
      <c r="ER341" s="2"/>
      <c r="ES341" s="2"/>
      <c r="ET341" s="2"/>
      <c r="EU341" s="2"/>
      <c r="EV341" s="2"/>
      <c r="EW341" s="2"/>
      <c r="EX341" s="2"/>
      <c r="EY341" s="2"/>
      <c r="EZ341" s="2"/>
      <c r="FA341" s="2"/>
    </row>
    <row r="342" spans="1:157" ht="1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c r="DZ342" s="2"/>
      <c r="EA342" s="2"/>
      <c r="EB342" s="2"/>
      <c r="EC342" s="2"/>
      <c r="ED342" s="2"/>
      <c r="EE342" s="2"/>
      <c r="EF342" s="2"/>
      <c r="EG342" s="2"/>
      <c r="EH342" s="2"/>
      <c r="EI342" s="2"/>
      <c r="EJ342" s="2"/>
      <c r="EK342" s="2"/>
      <c r="EL342" s="2"/>
      <c r="EM342" s="2"/>
      <c r="EN342" s="2"/>
      <c r="EO342" s="2"/>
      <c r="EP342" s="2"/>
      <c r="EQ342" s="2"/>
      <c r="ER342" s="2"/>
      <c r="ES342" s="2"/>
      <c r="ET342" s="2"/>
      <c r="EU342" s="2"/>
      <c r="EV342" s="2"/>
      <c r="EW342" s="2"/>
      <c r="EX342" s="2"/>
      <c r="EY342" s="2"/>
      <c r="EZ342" s="2"/>
      <c r="FA342" s="2"/>
    </row>
    <row r="343" spans="1:157" ht="1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c r="EB343" s="2"/>
      <c r="EC343" s="2"/>
      <c r="ED343" s="2"/>
      <c r="EE343" s="2"/>
      <c r="EF343" s="2"/>
      <c r="EG343" s="2"/>
      <c r="EH343" s="2"/>
      <c r="EI343" s="2"/>
      <c r="EJ343" s="2"/>
      <c r="EK343" s="2"/>
      <c r="EL343" s="2"/>
      <c r="EM343" s="2"/>
      <c r="EN343" s="2"/>
      <c r="EO343" s="2"/>
      <c r="EP343" s="2"/>
      <c r="EQ343" s="2"/>
      <c r="ER343" s="2"/>
      <c r="ES343" s="2"/>
      <c r="ET343" s="2"/>
      <c r="EU343" s="2"/>
      <c r="EV343" s="2"/>
      <c r="EW343" s="2"/>
      <c r="EX343" s="2"/>
      <c r="EY343" s="2"/>
      <c r="EZ343" s="2"/>
      <c r="FA343" s="2"/>
    </row>
    <row r="344" spans="1:157" ht="1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c r="DZ344" s="2"/>
      <c r="EA344" s="2"/>
      <c r="EB344" s="2"/>
      <c r="EC344" s="2"/>
      <c r="ED344" s="2"/>
      <c r="EE344" s="2"/>
      <c r="EF344" s="2"/>
      <c r="EG344" s="2"/>
      <c r="EH344" s="2"/>
      <c r="EI344" s="2"/>
      <c r="EJ344" s="2"/>
      <c r="EK344" s="2"/>
      <c r="EL344" s="2"/>
      <c r="EM344" s="2"/>
      <c r="EN344" s="2"/>
      <c r="EO344" s="2"/>
      <c r="EP344" s="2"/>
      <c r="EQ344" s="2"/>
      <c r="ER344" s="2"/>
      <c r="ES344" s="2"/>
      <c r="ET344" s="2"/>
      <c r="EU344" s="2"/>
      <c r="EV344" s="2"/>
      <c r="EW344" s="2"/>
      <c r="EX344" s="2"/>
      <c r="EY344" s="2"/>
      <c r="EZ344" s="2"/>
      <c r="FA344" s="2"/>
    </row>
    <row r="345" spans="1:157" ht="1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c r="EB345" s="2"/>
      <c r="EC345" s="2"/>
      <c r="ED345" s="2"/>
      <c r="EE345" s="2"/>
      <c r="EF345" s="2"/>
      <c r="EG345" s="2"/>
      <c r="EH345" s="2"/>
      <c r="EI345" s="2"/>
      <c r="EJ345" s="2"/>
      <c r="EK345" s="2"/>
      <c r="EL345" s="2"/>
      <c r="EM345" s="2"/>
      <c r="EN345" s="2"/>
      <c r="EO345" s="2"/>
      <c r="EP345" s="2"/>
      <c r="EQ345" s="2"/>
      <c r="ER345" s="2"/>
      <c r="ES345" s="2"/>
      <c r="ET345" s="2"/>
      <c r="EU345" s="2"/>
      <c r="EV345" s="2"/>
      <c r="EW345" s="2"/>
      <c r="EX345" s="2"/>
      <c r="EY345" s="2"/>
      <c r="EZ345" s="2"/>
      <c r="FA345" s="2"/>
    </row>
    <row r="346" spans="1:157" ht="1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c r="EI346" s="2"/>
      <c r="EJ346" s="2"/>
      <c r="EK346" s="2"/>
      <c r="EL346" s="2"/>
      <c r="EM346" s="2"/>
      <c r="EN346" s="2"/>
      <c r="EO346" s="2"/>
      <c r="EP346" s="2"/>
      <c r="EQ346" s="2"/>
      <c r="ER346" s="2"/>
      <c r="ES346" s="2"/>
      <c r="ET346" s="2"/>
      <c r="EU346" s="2"/>
      <c r="EV346" s="2"/>
      <c r="EW346" s="2"/>
      <c r="EX346" s="2"/>
      <c r="EY346" s="2"/>
      <c r="EZ346" s="2"/>
      <c r="FA346" s="2"/>
    </row>
    <row r="347" spans="1:157" ht="1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c r="EO347" s="2"/>
      <c r="EP347" s="2"/>
      <c r="EQ347" s="2"/>
      <c r="ER347" s="2"/>
      <c r="ES347" s="2"/>
      <c r="ET347" s="2"/>
      <c r="EU347" s="2"/>
      <c r="EV347" s="2"/>
      <c r="EW347" s="2"/>
      <c r="EX347" s="2"/>
      <c r="EY347" s="2"/>
      <c r="EZ347" s="2"/>
      <c r="FA347" s="2"/>
    </row>
    <row r="348" spans="1:157" ht="1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c r="EI348" s="2"/>
      <c r="EJ348" s="2"/>
      <c r="EK348" s="2"/>
      <c r="EL348" s="2"/>
      <c r="EM348" s="2"/>
      <c r="EN348" s="2"/>
      <c r="EO348" s="2"/>
      <c r="EP348" s="2"/>
      <c r="EQ348" s="2"/>
      <c r="ER348" s="2"/>
      <c r="ES348" s="2"/>
      <c r="ET348" s="2"/>
      <c r="EU348" s="2"/>
      <c r="EV348" s="2"/>
      <c r="EW348" s="2"/>
      <c r="EX348" s="2"/>
      <c r="EY348" s="2"/>
      <c r="EZ348" s="2"/>
      <c r="FA348" s="2"/>
    </row>
    <row r="349" spans="1:157" ht="1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c r="DZ349" s="2"/>
      <c r="EA349" s="2"/>
      <c r="EB349" s="2"/>
      <c r="EC349" s="2"/>
      <c r="ED349" s="2"/>
      <c r="EE349" s="2"/>
      <c r="EF349" s="2"/>
      <c r="EG349" s="2"/>
      <c r="EH349" s="2"/>
      <c r="EI349" s="2"/>
      <c r="EJ349" s="2"/>
      <c r="EK349" s="2"/>
      <c r="EL349" s="2"/>
      <c r="EM349" s="2"/>
      <c r="EN349" s="2"/>
      <c r="EO349" s="2"/>
      <c r="EP349" s="2"/>
      <c r="EQ349" s="2"/>
      <c r="ER349" s="2"/>
      <c r="ES349" s="2"/>
      <c r="ET349" s="2"/>
      <c r="EU349" s="2"/>
      <c r="EV349" s="2"/>
      <c r="EW349" s="2"/>
      <c r="EX349" s="2"/>
      <c r="EY349" s="2"/>
      <c r="EZ349" s="2"/>
      <c r="FA349" s="2"/>
    </row>
    <row r="350" spans="1:157" ht="1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c r="DZ350" s="2"/>
      <c r="EA350" s="2"/>
      <c r="EB350" s="2"/>
      <c r="EC350" s="2"/>
      <c r="ED350" s="2"/>
      <c r="EE350" s="2"/>
      <c r="EF350" s="2"/>
      <c r="EG350" s="2"/>
      <c r="EH350" s="2"/>
      <c r="EI350" s="2"/>
      <c r="EJ350" s="2"/>
      <c r="EK350" s="2"/>
      <c r="EL350" s="2"/>
      <c r="EM350" s="2"/>
      <c r="EN350" s="2"/>
      <c r="EO350" s="2"/>
      <c r="EP350" s="2"/>
      <c r="EQ350" s="2"/>
      <c r="ER350" s="2"/>
      <c r="ES350" s="2"/>
      <c r="ET350" s="2"/>
      <c r="EU350" s="2"/>
      <c r="EV350" s="2"/>
      <c r="EW350" s="2"/>
      <c r="EX350" s="2"/>
      <c r="EY350" s="2"/>
      <c r="EZ350" s="2"/>
      <c r="FA350" s="2"/>
    </row>
    <row r="351" spans="1:157" ht="1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c r="DX351" s="2"/>
      <c r="DY351" s="2"/>
      <c r="DZ351" s="2"/>
      <c r="EA351" s="2"/>
      <c r="EB351" s="2"/>
      <c r="EC351" s="2"/>
      <c r="ED351" s="2"/>
      <c r="EE351" s="2"/>
      <c r="EF351" s="2"/>
      <c r="EG351" s="2"/>
      <c r="EH351" s="2"/>
      <c r="EI351" s="2"/>
      <c r="EJ351" s="2"/>
      <c r="EK351" s="2"/>
      <c r="EL351" s="2"/>
      <c r="EM351" s="2"/>
      <c r="EN351" s="2"/>
      <c r="EO351" s="2"/>
      <c r="EP351" s="2"/>
      <c r="EQ351" s="2"/>
      <c r="ER351" s="2"/>
      <c r="ES351" s="2"/>
      <c r="ET351" s="2"/>
      <c r="EU351" s="2"/>
      <c r="EV351" s="2"/>
      <c r="EW351" s="2"/>
      <c r="EX351" s="2"/>
      <c r="EY351" s="2"/>
      <c r="EZ351" s="2"/>
      <c r="FA351" s="2"/>
    </row>
    <row r="352" spans="1:157" ht="1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c r="DS352" s="2"/>
      <c r="DT352" s="2"/>
      <c r="DU352" s="2"/>
      <c r="DV352" s="2"/>
      <c r="DW352" s="2"/>
      <c r="DX352" s="2"/>
      <c r="DY352" s="2"/>
      <c r="DZ352" s="2"/>
      <c r="EA352" s="2"/>
      <c r="EB352" s="2"/>
      <c r="EC352" s="2"/>
      <c r="ED352" s="2"/>
      <c r="EE352" s="2"/>
      <c r="EF352" s="2"/>
      <c r="EG352" s="2"/>
      <c r="EH352" s="2"/>
      <c r="EI352" s="2"/>
      <c r="EJ352" s="2"/>
      <c r="EK352" s="2"/>
      <c r="EL352" s="2"/>
      <c r="EM352" s="2"/>
      <c r="EN352" s="2"/>
      <c r="EO352" s="2"/>
      <c r="EP352" s="2"/>
      <c r="EQ352" s="2"/>
      <c r="ER352" s="2"/>
      <c r="ES352" s="2"/>
      <c r="ET352" s="2"/>
      <c r="EU352" s="2"/>
      <c r="EV352" s="2"/>
      <c r="EW352" s="2"/>
      <c r="EX352" s="2"/>
      <c r="EY352" s="2"/>
      <c r="EZ352" s="2"/>
      <c r="FA352" s="2"/>
    </row>
    <row r="353" spans="1:157" ht="1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c r="DS353" s="2"/>
      <c r="DT353" s="2"/>
      <c r="DU353" s="2"/>
      <c r="DV353" s="2"/>
      <c r="DW353" s="2"/>
      <c r="DX353" s="2"/>
      <c r="DY353" s="2"/>
      <c r="DZ353" s="2"/>
      <c r="EA353" s="2"/>
      <c r="EB353" s="2"/>
      <c r="EC353" s="2"/>
      <c r="ED353" s="2"/>
      <c r="EE353" s="2"/>
      <c r="EF353" s="2"/>
      <c r="EG353" s="2"/>
      <c r="EH353" s="2"/>
      <c r="EI353" s="2"/>
      <c r="EJ353" s="2"/>
      <c r="EK353" s="2"/>
      <c r="EL353" s="2"/>
      <c r="EM353" s="2"/>
      <c r="EN353" s="2"/>
      <c r="EO353" s="2"/>
      <c r="EP353" s="2"/>
      <c r="EQ353" s="2"/>
      <c r="ER353" s="2"/>
      <c r="ES353" s="2"/>
      <c r="ET353" s="2"/>
      <c r="EU353" s="2"/>
      <c r="EV353" s="2"/>
      <c r="EW353" s="2"/>
      <c r="EX353" s="2"/>
      <c r="EY353" s="2"/>
      <c r="EZ353" s="2"/>
      <c r="FA353" s="2"/>
    </row>
    <row r="354" spans="1:157" ht="1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c r="DP354" s="2"/>
      <c r="DQ354" s="2"/>
      <c r="DR354" s="2"/>
      <c r="DS354" s="2"/>
      <c r="DT354" s="2"/>
      <c r="DU354" s="2"/>
      <c r="DV354" s="2"/>
      <c r="DW354" s="2"/>
      <c r="DX354" s="2"/>
      <c r="DY354" s="2"/>
      <c r="DZ354" s="2"/>
      <c r="EA354" s="2"/>
      <c r="EB354" s="2"/>
      <c r="EC354" s="2"/>
      <c r="ED354" s="2"/>
      <c r="EE354" s="2"/>
      <c r="EF354" s="2"/>
      <c r="EG354" s="2"/>
      <c r="EH354" s="2"/>
      <c r="EI354" s="2"/>
      <c r="EJ354" s="2"/>
      <c r="EK354" s="2"/>
      <c r="EL354" s="2"/>
      <c r="EM354" s="2"/>
      <c r="EN354" s="2"/>
      <c r="EO354" s="2"/>
      <c r="EP354" s="2"/>
      <c r="EQ354" s="2"/>
      <c r="ER354" s="2"/>
      <c r="ES354" s="2"/>
      <c r="ET354" s="2"/>
      <c r="EU354" s="2"/>
      <c r="EV354" s="2"/>
      <c r="EW354" s="2"/>
      <c r="EX354" s="2"/>
      <c r="EY354" s="2"/>
      <c r="EZ354" s="2"/>
      <c r="FA354" s="2"/>
    </row>
    <row r="355" spans="1:157" ht="1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c r="DS355" s="2"/>
      <c r="DT355" s="2"/>
      <c r="DU355" s="2"/>
      <c r="DV355" s="2"/>
      <c r="DW355" s="2"/>
      <c r="DX355" s="2"/>
      <c r="DY355" s="2"/>
      <c r="DZ355" s="2"/>
      <c r="EA355" s="2"/>
      <c r="EB355" s="2"/>
      <c r="EC355" s="2"/>
      <c r="ED355" s="2"/>
      <c r="EE355" s="2"/>
      <c r="EF355" s="2"/>
      <c r="EG355" s="2"/>
      <c r="EH355" s="2"/>
      <c r="EI355" s="2"/>
      <c r="EJ355" s="2"/>
      <c r="EK355" s="2"/>
      <c r="EL355" s="2"/>
      <c r="EM355" s="2"/>
      <c r="EN355" s="2"/>
      <c r="EO355" s="2"/>
      <c r="EP355" s="2"/>
      <c r="EQ355" s="2"/>
      <c r="ER355" s="2"/>
      <c r="ES355" s="2"/>
      <c r="ET355" s="2"/>
      <c r="EU355" s="2"/>
      <c r="EV355" s="2"/>
      <c r="EW355" s="2"/>
      <c r="EX355" s="2"/>
      <c r="EY355" s="2"/>
      <c r="EZ355" s="2"/>
      <c r="FA355" s="2"/>
    </row>
    <row r="356" spans="1:157" ht="1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c r="DS356" s="2"/>
      <c r="DT356" s="2"/>
      <c r="DU356" s="2"/>
      <c r="DV356" s="2"/>
      <c r="DW356" s="2"/>
      <c r="DX356" s="2"/>
      <c r="DY356" s="2"/>
      <c r="DZ356" s="2"/>
      <c r="EA356" s="2"/>
      <c r="EB356" s="2"/>
      <c r="EC356" s="2"/>
      <c r="ED356" s="2"/>
      <c r="EE356" s="2"/>
      <c r="EF356" s="2"/>
      <c r="EG356" s="2"/>
      <c r="EH356" s="2"/>
      <c r="EI356" s="2"/>
      <c r="EJ356" s="2"/>
      <c r="EK356" s="2"/>
      <c r="EL356" s="2"/>
      <c r="EM356" s="2"/>
      <c r="EN356" s="2"/>
      <c r="EO356" s="2"/>
      <c r="EP356" s="2"/>
      <c r="EQ356" s="2"/>
      <c r="ER356" s="2"/>
      <c r="ES356" s="2"/>
      <c r="ET356" s="2"/>
      <c r="EU356" s="2"/>
      <c r="EV356" s="2"/>
      <c r="EW356" s="2"/>
      <c r="EX356" s="2"/>
      <c r="EY356" s="2"/>
      <c r="EZ356" s="2"/>
      <c r="FA356" s="2"/>
    </row>
    <row r="357" spans="1:157" ht="1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c r="DS357" s="2"/>
      <c r="DT357" s="2"/>
      <c r="DU357" s="2"/>
      <c r="DV357" s="2"/>
      <c r="DW357" s="2"/>
      <c r="DX357" s="2"/>
      <c r="DY357" s="2"/>
      <c r="DZ357" s="2"/>
      <c r="EA357" s="2"/>
      <c r="EB357" s="2"/>
      <c r="EC357" s="2"/>
      <c r="ED357" s="2"/>
      <c r="EE357" s="2"/>
      <c r="EF357" s="2"/>
      <c r="EG357" s="2"/>
      <c r="EH357" s="2"/>
      <c r="EI357" s="2"/>
      <c r="EJ357" s="2"/>
      <c r="EK357" s="2"/>
      <c r="EL357" s="2"/>
      <c r="EM357" s="2"/>
      <c r="EN357" s="2"/>
      <c r="EO357" s="2"/>
      <c r="EP357" s="2"/>
      <c r="EQ357" s="2"/>
      <c r="ER357" s="2"/>
      <c r="ES357" s="2"/>
      <c r="ET357" s="2"/>
      <c r="EU357" s="2"/>
      <c r="EV357" s="2"/>
      <c r="EW357" s="2"/>
      <c r="EX357" s="2"/>
      <c r="EY357" s="2"/>
      <c r="EZ357" s="2"/>
      <c r="FA357" s="2"/>
    </row>
    <row r="358" spans="1:157" ht="1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c r="DX358" s="2"/>
      <c r="DY358" s="2"/>
      <c r="DZ358" s="2"/>
      <c r="EA358" s="2"/>
      <c r="EB358" s="2"/>
      <c r="EC358" s="2"/>
      <c r="ED358" s="2"/>
      <c r="EE358" s="2"/>
      <c r="EF358" s="2"/>
      <c r="EG358" s="2"/>
      <c r="EH358" s="2"/>
      <c r="EI358" s="2"/>
      <c r="EJ358" s="2"/>
      <c r="EK358" s="2"/>
      <c r="EL358" s="2"/>
      <c r="EM358" s="2"/>
      <c r="EN358" s="2"/>
      <c r="EO358" s="2"/>
      <c r="EP358" s="2"/>
      <c r="EQ358" s="2"/>
      <c r="ER358" s="2"/>
      <c r="ES358" s="2"/>
      <c r="ET358" s="2"/>
      <c r="EU358" s="2"/>
      <c r="EV358" s="2"/>
      <c r="EW358" s="2"/>
      <c r="EX358" s="2"/>
      <c r="EY358" s="2"/>
      <c r="EZ358" s="2"/>
      <c r="FA358" s="2"/>
    </row>
    <row r="359" spans="1:157" ht="1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c r="DX359" s="2"/>
      <c r="DY359" s="2"/>
      <c r="DZ359" s="2"/>
      <c r="EA359" s="2"/>
      <c r="EB359" s="2"/>
      <c r="EC359" s="2"/>
      <c r="ED359" s="2"/>
      <c r="EE359" s="2"/>
      <c r="EF359" s="2"/>
      <c r="EG359" s="2"/>
      <c r="EH359" s="2"/>
      <c r="EI359" s="2"/>
      <c r="EJ359" s="2"/>
      <c r="EK359" s="2"/>
      <c r="EL359" s="2"/>
      <c r="EM359" s="2"/>
      <c r="EN359" s="2"/>
      <c r="EO359" s="2"/>
      <c r="EP359" s="2"/>
      <c r="EQ359" s="2"/>
      <c r="ER359" s="2"/>
      <c r="ES359" s="2"/>
      <c r="ET359" s="2"/>
      <c r="EU359" s="2"/>
      <c r="EV359" s="2"/>
      <c r="EW359" s="2"/>
      <c r="EX359" s="2"/>
      <c r="EY359" s="2"/>
      <c r="EZ359" s="2"/>
      <c r="FA359" s="2"/>
    </row>
    <row r="360" spans="1:157" ht="1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2"/>
      <c r="DZ360" s="2"/>
      <c r="EA360" s="2"/>
      <c r="EB360" s="2"/>
      <c r="EC360" s="2"/>
      <c r="ED360" s="2"/>
      <c r="EE360" s="2"/>
      <c r="EF360" s="2"/>
      <c r="EG360" s="2"/>
      <c r="EH360" s="2"/>
      <c r="EI360" s="2"/>
      <c r="EJ360" s="2"/>
      <c r="EK360" s="2"/>
      <c r="EL360" s="2"/>
      <c r="EM360" s="2"/>
      <c r="EN360" s="2"/>
      <c r="EO360" s="2"/>
      <c r="EP360" s="2"/>
      <c r="EQ360" s="2"/>
      <c r="ER360" s="2"/>
      <c r="ES360" s="2"/>
      <c r="ET360" s="2"/>
      <c r="EU360" s="2"/>
      <c r="EV360" s="2"/>
      <c r="EW360" s="2"/>
      <c r="EX360" s="2"/>
      <c r="EY360" s="2"/>
      <c r="EZ360" s="2"/>
      <c r="FA360" s="2"/>
    </row>
    <row r="361" spans="1:157" ht="1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c r="DP361" s="2"/>
      <c r="DQ361" s="2"/>
      <c r="DR361" s="2"/>
      <c r="DS361" s="2"/>
      <c r="DT361" s="2"/>
      <c r="DU361" s="2"/>
      <c r="DV361" s="2"/>
      <c r="DW361" s="2"/>
      <c r="DX361" s="2"/>
      <c r="DY361" s="2"/>
      <c r="DZ361" s="2"/>
      <c r="EA361" s="2"/>
      <c r="EB361" s="2"/>
      <c r="EC361" s="2"/>
      <c r="ED361" s="2"/>
      <c r="EE361" s="2"/>
      <c r="EF361" s="2"/>
      <c r="EG361" s="2"/>
      <c r="EH361" s="2"/>
      <c r="EI361" s="2"/>
      <c r="EJ361" s="2"/>
      <c r="EK361" s="2"/>
      <c r="EL361" s="2"/>
      <c r="EM361" s="2"/>
      <c r="EN361" s="2"/>
      <c r="EO361" s="2"/>
      <c r="EP361" s="2"/>
      <c r="EQ361" s="2"/>
      <c r="ER361" s="2"/>
      <c r="ES361" s="2"/>
      <c r="ET361" s="2"/>
      <c r="EU361" s="2"/>
      <c r="EV361" s="2"/>
      <c r="EW361" s="2"/>
      <c r="EX361" s="2"/>
      <c r="EY361" s="2"/>
      <c r="EZ361" s="2"/>
      <c r="FA361" s="2"/>
    </row>
    <row r="362" spans="1:157" ht="1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c r="DP362" s="2"/>
      <c r="DQ362" s="2"/>
      <c r="DR362" s="2"/>
      <c r="DS362" s="2"/>
      <c r="DT362" s="2"/>
      <c r="DU362" s="2"/>
      <c r="DV362" s="2"/>
      <c r="DW362" s="2"/>
      <c r="DX362" s="2"/>
      <c r="DY362" s="2"/>
      <c r="DZ362" s="2"/>
      <c r="EA362" s="2"/>
      <c r="EB362" s="2"/>
      <c r="EC362" s="2"/>
      <c r="ED362" s="2"/>
      <c r="EE362" s="2"/>
      <c r="EF362" s="2"/>
      <c r="EG362" s="2"/>
      <c r="EH362" s="2"/>
      <c r="EI362" s="2"/>
      <c r="EJ362" s="2"/>
      <c r="EK362" s="2"/>
      <c r="EL362" s="2"/>
      <c r="EM362" s="2"/>
      <c r="EN362" s="2"/>
      <c r="EO362" s="2"/>
      <c r="EP362" s="2"/>
      <c r="EQ362" s="2"/>
      <c r="ER362" s="2"/>
      <c r="ES362" s="2"/>
      <c r="ET362" s="2"/>
      <c r="EU362" s="2"/>
      <c r="EV362" s="2"/>
      <c r="EW362" s="2"/>
      <c r="EX362" s="2"/>
      <c r="EY362" s="2"/>
      <c r="EZ362" s="2"/>
      <c r="FA362" s="2"/>
    </row>
    <row r="363" spans="1:157" ht="1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c r="DP363" s="2"/>
      <c r="DQ363" s="2"/>
      <c r="DR363" s="2"/>
      <c r="DS363" s="2"/>
      <c r="DT363" s="2"/>
      <c r="DU363" s="2"/>
      <c r="DV363" s="2"/>
      <c r="DW363" s="2"/>
      <c r="DX363" s="2"/>
      <c r="DY363" s="2"/>
      <c r="DZ363" s="2"/>
      <c r="EA363" s="2"/>
      <c r="EB363" s="2"/>
      <c r="EC363" s="2"/>
      <c r="ED363" s="2"/>
      <c r="EE363" s="2"/>
      <c r="EF363" s="2"/>
      <c r="EG363" s="2"/>
      <c r="EH363" s="2"/>
      <c r="EI363" s="2"/>
      <c r="EJ363" s="2"/>
      <c r="EK363" s="2"/>
      <c r="EL363" s="2"/>
      <c r="EM363" s="2"/>
      <c r="EN363" s="2"/>
      <c r="EO363" s="2"/>
      <c r="EP363" s="2"/>
      <c r="EQ363" s="2"/>
      <c r="ER363" s="2"/>
      <c r="ES363" s="2"/>
      <c r="ET363" s="2"/>
      <c r="EU363" s="2"/>
      <c r="EV363" s="2"/>
      <c r="EW363" s="2"/>
      <c r="EX363" s="2"/>
      <c r="EY363" s="2"/>
      <c r="EZ363" s="2"/>
      <c r="FA363" s="2"/>
    </row>
    <row r="364" spans="1:157" ht="1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c r="DP364" s="2"/>
      <c r="DQ364" s="2"/>
      <c r="DR364" s="2"/>
      <c r="DS364" s="2"/>
      <c r="DT364" s="2"/>
      <c r="DU364" s="2"/>
      <c r="DV364" s="2"/>
      <c r="DW364" s="2"/>
      <c r="DX364" s="2"/>
      <c r="DY364" s="2"/>
      <c r="DZ364" s="2"/>
      <c r="EA364" s="2"/>
      <c r="EB364" s="2"/>
      <c r="EC364" s="2"/>
      <c r="ED364" s="2"/>
      <c r="EE364" s="2"/>
      <c r="EF364" s="2"/>
      <c r="EG364" s="2"/>
      <c r="EH364" s="2"/>
      <c r="EI364" s="2"/>
      <c r="EJ364" s="2"/>
      <c r="EK364" s="2"/>
      <c r="EL364" s="2"/>
      <c r="EM364" s="2"/>
      <c r="EN364" s="2"/>
      <c r="EO364" s="2"/>
      <c r="EP364" s="2"/>
      <c r="EQ364" s="2"/>
      <c r="ER364" s="2"/>
      <c r="ES364" s="2"/>
      <c r="ET364" s="2"/>
      <c r="EU364" s="2"/>
      <c r="EV364" s="2"/>
      <c r="EW364" s="2"/>
      <c r="EX364" s="2"/>
      <c r="EY364" s="2"/>
      <c r="EZ364" s="2"/>
      <c r="FA364" s="2"/>
    </row>
    <row r="365" spans="1:157" ht="1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c r="DP365" s="2"/>
      <c r="DQ365" s="2"/>
      <c r="DR365" s="2"/>
      <c r="DS365" s="2"/>
      <c r="DT365" s="2"/>
      <c r="DU365" s="2"/>
      <c r="DV365" s="2"/>
      <c r="DW365" s="2"/>
      <c r="DX365" s="2"/>
      <c r="DY365" s="2"/>
      <c r="DZ365" s="2"/>
      <c r="EA365" s="2"/>
      <c r="EB365" s="2"/>
      <c r="EC365" s="2"/>
      <c r="ED365" s="2"/>
      <c r="EE365" s="2"/>
      <c r="EF365" s="2"/>
      <c r="EG365" s="2"/>
      <c r="EH365" s="2"/>
      <c r="EI365" s="2"/>
      <c r="EJ365" s="2"/>
      <c r="EK365" s="2"/>
      <c r="EL365" s="2"/>
      <c r="EM365" s="2"/>
      <c r="EN365" s="2"/>
      <c r="EO365" s="2"/>
      <c r="EP365" s="2"/>
      <c r="EQ365" s="2"/>
      <c r="ER365" s="2"/>
      <c r="ES365" s="2"/>
      <c r="ET365" s="2"/>
      <c r="EU365" s="2"/>
      <c r="EV365" s="2"/>
      <c r="EW365" s="2"/>
      <c r="EX365" s="2"/>
      <c r="EY365" s="2"/>
      <c r="EZ365" s="2"/>
      <c r="FA365" s="2"/>
    </row>
    <row r="366" spans="1:157" ht="1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2"/>
      <c r="DQ366" s="2"/>
      <c r="DR366" s="2"/>
      <c r="DS366" s="2"/>
      <c r="DT366" s="2"/>
      <c r="DU366" s="2"/>
      <c r="DV366" s="2"/>
      <c r="DW366" s="2"/>
      <c r="DX366" s="2"/>
      <c r="DY366" s="2"/>
      <c r="DZ366" s="2"/>
      <c r="EA366" s="2"/>
      <c r="EB366" s="2"/>
      <c r="EC366" s="2"/>
      <c r="ED366" s="2"/>
      <c r="EE366" s="2"/>
      <c r="EF366" s="2"/>
      <c r="EG366" s="2"/>
      <c r="EH366" s="2"/>
      <c r="EI366" s="2"/>
      <c r="EJ366" s="2"/>
      <c r="EK366" s="2"/>
      <c r="EL366" s="2"/>
      <c r="EM366" s="2"/>
      <c r="EN366" s="2"/>
      <c r="EO366" s="2"/>
      <c r="EP366" s="2"/>
      <c r="EQ366" s="2"/>
      <c r="ER366" s="2"/>
      <c r="ES366" s="2"/>
      <c r="ET366" s="2"/>
      <c r="EU366" s="2"/>
      <c r="EV366" s="2"/>
      <c r="EW366" s="2"/>
      <c r="EX366" s="2"/>
      <c r="EY366" s="2"/>
      <c r="EZ366" s="2"/>
      <c r="FA366" s="2"/>
    </row>
    <row r="367" spans="1:157" ht="1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c r="DP367" s="2"/>
      <c r="DQ367" s="2"/>
      <c r="DR367" s="2"/>
      <c r="DS367" s="2"/>
      <c r="DT367" s="2"/>
      <c r="DU367" s="2"/>
      <c r="DV367" s="2"/>
      <c r="DW367" s="2"/>
      <c r="DX367" s="2"/>
      <c r="DY367" s="2"/>
      <c r="DZ367" s="2"/>
      <c r="EA367" s="2"/>
      <c r="EB367" s="2"/>
      <c r="EC367" s="2"/>
      <c r="ED367" s="2"/>
      <c r="EE367" s="2"/>
      <c r="EF367" s="2"/>
      <c r="EG367" s="2"/>
      <c r="EH367" s="2"/>
      <c r="EI367" s="2"/>
      <c r="EJ367" s="2"/>
      <c r="EK367" s="2"/>
      <c r="EL367" s="2"/>
      <c r="EM367" s="2"/>
      <c r="EN367" s="2"/>
      <c r="EO367" s="2"/>
      <c r="EP367" s="2"/>
      <c r="EQ367" s="2"/>
      <c r="ER367" s="2"/>
      <c r="ES367" s="2"/>
      <c r="ET367" s="2"/>
      <c r="EU367" s="2"/>
      <c r="EV367" s="2"/>
      <c r="EW367" s="2"/>
      <c r="EX367" s="2"/>
      <c r="EY367" s="2"/>
      <c r="EZ367" s="2"/>
      <c r="FA367" s="2"/>
    </row>
    <row r="368" spans="1:157" ht="1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c r="DO368" s="2"/>
      <c r="DP368" s="2"/>
      <c r="DQ368" s="2"/>
      <c r="DR368" s="2"/>
      <c r="DS368" s="2"/>
      <c r="DT368" s="2"/>
      <c r="DU368" s="2"/>
      <c r="DV368" s="2"/>
      <c r="DW368" s="2"/>
      <c r="DX368" s="2"/>
      <c r="DY368" s="2"/>
      <c r="DZ368" s="2"/>
      <c r="EA368" s="2"/>
      <c r="EB368" s="2"/>
      <c r="EC368" s="2"/>
      <c r="ED368" s="2"/>
      <c r="EE368" s="2"/>
      <c r="EF368" s="2"/>
      <c r="EG368" s="2"/>
      <c r="EH368" s="2"/>
      <c r="EI368" s="2"/>
      <c r="EJ368" s="2"/>
      <c r="EK368" s="2"/>
      <c r="EL368" s="2"/>
      <c r="EM368" s="2"/>
      <c r="EN368" s="2"/>
      <c r="EO368" s="2"/>
      <c r="EP368" s="2"/>
      <c r="EQ368" s="2"/>
      <c r="ER368" s="2"/>
      <c r="ES368" s="2"/>
      <c r="ET368" s="2"/>
      <c r="EU368" s="2"/>
      <c r="EV368" s="2"/>
      <c r="EW368" s="2"/>
      <c r="EX368" s="2"/>
      <c r="EY368" s="2"/>
      <c r="EZ368" s="2"/>
      <c r="FA368" s="2"/>
    </row>
    <row r="369" spans="1:157" ht="1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c r="DO369" s="2"/>
      <c r="DP369" s="2"/>
      <c r="DQ369" s="2"/>
      <c r="DR369" s="2"/>
      <c r="DS369" s="2"/>
      <c r="DT369" s="2"/>
      <c r="DU369" s="2"/>
      <c r="DV369" s="2"/>
      <c r="DW369" s="2"/>
      <c r="DX369" s="2"/>
      <c r="DY369" s="2"/>
      <c r="DZ369" s="2"/>
      <c r="EA369" s="2"/>
      <c r="EB369" s="2"/>
      <c r="EC369" s="2"/>
      <c r="ED369" s="2"/>
      <c r="EE369" s="2"/>
      <c r="EF369" s="2"/>
      <c r="EG369" s="2"/>
      <c r="EH369" s="2"/>
      <c r="EI369" s="2"/>
      <c r="EJ369" s="2"/>
      <c r="EK369" s="2"/>
      <c r="EL369" s="2"/>
      <c r="EM369" s="2"/>
      <c r="EN369" s="2"/>
      <c r="EO369" s="2"/>
      <c r="EP369" s="2"/>
      <c r="EQ369" s="2"/>
      <c r="ER369" s="2"/>
      <c r="ES369" s="2"/>
      <c r="ET369" s="2"/>
      <c r="EU369" s="2"/>
      <c r="EV369" s="2"/>
      <c r="EW369" s="2"/>
      <c r="EX369" s="2"/>
      <c r="EY369" s="2"/>
      <c r="EZ369" s="2"/>
      <c r="FA369" s="2"/>
    </row>
    <row r="370" spans="1:157" ht="1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c r="DP370" s="2"/>
      <c r="DQ370" s="2"/>
      <c r="DR370" s="2"/>
      <c r="DS370" s="2"/>
      <c r="DT370" s="2"/>
      <c r="DU370" s="2"/>
      <c r="DV370" s="2"/>
      <c r="DW370" s="2"/>
      <c r="DX370" s="2"/>
      <c r="DY370" s="2"/>
      <c r="DZ370" s="2"/>
      <c r="EA370" s="2"/>
      <c r="EB370" s="2"/>
      <c r="EC370" s="2"/>
      <c r="ED370" s="2"/>
      <c r="EE370" s="2"/>
      <c r="EF370" s="2"/>
      <c r="EG370" s="2"/>
      <c r="EH370" s="2"/>
      <c r="EI370" s="2"/>
      <c r="EJ370" s="2"/>
      <c r="EK370" s="2"/>
      <c r="EL370" s="2"/>
      <c r="EM370" s="2"/>
      <c r="EN370" s="2"/>
      <c r="EO370" s="2"/>
      <c r="EP370" s="2"/>
      <c r="EQ370" s="2"/>
      <c r="ER370" s="2"/>
      <c r="ES370" s="2"/>
      <c r="ET370" s="2"/>
      <c r="EU370" s="2"/>
      <c r="EV370" s="2"/>
      <c r="EW370" s="2"/>
      <c r="EX370" s="2"/>
      <c r="EY370" s="2"/>
      <c r="EZ370" s="2"/>
      <c r="FA370" s="2"/>
    </row>
    <row r="371" spans="1:157" ht="1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c r="DX371" s="2"/>
      <c r="DY371" s="2"/>
      <c r="DZ371" s="2"/>
      <c r="EA371" s="2"/>
      <c r="EB371" s="2"/>
      <c r="EC371" s="2"/>
      <c r="ED371" s="2"/>
      <c r="EE371" s="2"/>
      <c r="EF371" s="2"/>
      <c r="EG371" s="2"/>
      <c r="EH371" s="2"/>
      <c r="EI371" s="2"/>
      <c r="EJ371" s="2"/>
      <c r="EK371" s="2"/>
      <c r="EL371" s="2"/>
      <c r="EM371" s="2"/>
      <c r="EN371" s="2"/>
      <c r="EO371" s="2"/>
      <c r="EP371" s="2"/>
      <c r="EQ371" s="2"/>
      <c r="ER371" s="2"/>
      <c r="ES371" s="2"/>
      <c r="ET371" s="2"/>
      <c r="EU371" s="2"/>
      <c r="EV371" s="2"/>
      <c r="EW371" s="2"/>
      <c r="EX371" s="2"/>
      <c r="EY371" s="2"/>
      <c r="EZ371" s="2"/>
      <c r="FA371" s="2"/>
    </row>
    <row r="372" spans="1:157" ht="1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c r="DZ372" s="2"/>
      <c r="EA372" s="2"/>
      <c r="EB372" s="2"/>
      <c r="EC372" s="2"/>
      <c r="ED372" s="2"/>
      <c r="EE372" s="2"/>
      <c r="EF372" s="2"/>
      <c r="EG372" s="2"/>
      <c r="EH372" s="2"/>
      <c r="EI372" s="2"/>
      <c r="EJ372" s="2"/>
      <c r="EK372" s="2"/>
      <c r="EL372" s="2"/>
      <c r="EM372" s="2"/>
      <c r="EN372" s="2"/>
      <c r="EO372" s="2"/>
      <c r="EP372" s="2"/>
      <c r="EQ372" s="2"/>
      <c r="ER372" s="2"/>
      <c r="ES372" s="2"/>
      <c r="ET372" s="2"/>
      <c r="EU372" s="2"/>
      <c r="EV372" s="2"/>
      <c r="EW372" s="2"/>
      <c r="EX372" s="2"/>
      <c r="EY372" s="2"/>
      <c r="EZ372" s="2"/>
      <c r="FA372" s="2"/>
    </row>
    <row r="373" spans="1:157" ht="1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c r="DX373" s="2"/>
      <c r="DY373" s="2"/>
      <c r="DZ373" s="2"/>
      <c r="EA373" s="2"/>
      <c r="EB373" s="2"/>
      <c r="EC373" s="2"/>
      <c r="ED373" s="2"/>
      <c r="EE373" s="2"/>
      <c r="EF373" s="2"/>
      <c r="EG373" s="2"/>
      <c r="EH373" s="2"/>
      <c r="EI373" s="2"/>
      <c r="EJ373" s="2"/>
      <c r="EK373" s="2"/>
      <c r="EL373" s="2"/>
      <c r="EM373" s="2"/>
      <c r="EN373" s="2"/>
      <c r="EO373" s="2"/>
      <c r="EP373" s="2"/>
      <c r="EQ373" s="2"/>
      <c r="ER373" s="2"/>
      <c r="ES373" s="2"/>
      <c r="ET373" s="2"/>
      <c r="EU373" s="2"/>
      <c r="EV373" s="2"/>
      <c r="EW373" s="2"/>
      <c r="EX373" s="2"/>
      <c r="EY373" s="2"/>
      <c r="EZ373" s="2"/>
      <c r="FA373" s="2"/>
    </row>
    <row r="374" spans="1:157" ht="1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c r="DP374" s="2"/>
      <c r="DQ374" s="2"/>
      <c r="DR374" s="2"/>
      <c r="DS374" s="2"/>
      <c r="DT374" s="2"/>
      <c r="DU374" s="2"/>
      <c r="DV374" s="2"/>
      <c r="DW374" s="2"/>
      <c r="DX374" s="2"/>
      <c r="DY374" s="2"/>
      <c r="DZ374" s="2"/>
      <c r="EA374" s="2"/>
      <c r="EB374" s="2"/>
      <c r="EC374" s="2"/>
      <c r="ED374" s="2"/>
      <c r="EE374" s="2"/>
      <c r="EF374" s="2"/>
      <c r="EG374" s="2"/>
      <c r="EH374" s="2"/>
      <c r="EI374" s="2"/>
      <c r="EJ374" s="2"/>
      <c r="EK374" s="2"/>
      <c r="EL374" s="2"/>
      <c r="EM374" s="2"/>
      <c r="EN374" s="2"/>
      <c r="EO374" s="2"/>
      <c r="EP374" s="2"/>
      <c r="EQ374" s="2"/>
      <c r="ER374" s="2"/>
      <c r="ES374" s="2"/>
      <c r="ET374" s="2"/>
      <c r="EU374" s="2"/>
      <c r="EV374" s="2"/>
      <c r="EW374" s="2"/>
      <c r="EX374" s="2"/>
      <c r="EY374" s="2"/>
      <c r="EZ374" s="2"/>
      <c r="FA374" s="2"/>
    </row>
    <row r="375" spans="1:157" ht="1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c r="DO375" s="2"/>
      <c r="DP375" s="2"/>
      <c r="DQ375" s="2"/>
      <c r="DR375" s="2"/>
      <c r="DS375" s="2"/>
      <c r="DT375" s="2"/>
      <c r="DU375" s="2"/>
      <c r="DV375" s="2"/>
      <c r="DW375" s="2"/>
      <c r="DX375" s="2"/>
      <c r="DY375" s="2"/>
      <c r="DZ375" s="2"/>
      <c r="EA375" s="2"/>
      <c r="EB375" s="2"/>
      <c r="EC375" s="2"/>
      <c r="ED375" s="2"/>
      <c r="EE375" s="2"/>
      <c r="EF375" s="2"/>
      <c r="EG375" s="2"/>
      <c r="EH375" s="2"/>
      <c r="EI375" s="2"/>
      <c r="EJ375" s="2"/>
      <c r="EK375" s="2"/>
      <c r="EL375" s="2"/>
      <c r="EM375" s="2"/>
      <c r="EN375" s="2"/>
      <c r="EO375" s="2"/>
      <c r="EP375" s="2"/>
      <c r="EQ375" s="2"/>
      <c r="ER375" s="2"/>
      <c r="ES375" s="2"/>
      <c r="ET375" s="2"/>
      <c r="EU375" s="2"/>
      <c r="EV375" s="2"/>
      <c r="EW375" s="2"/>
      <c r="EX375" s="2"/>
      <c r="EY375" s="2"/>
      <c r="EZ375" s="2"/>
      <c r="FA375" s="2"/>
    </row>
    <row r="376" spans="1:157" ht="1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c r="DP376" s="2"/>
      <c r="DQ376" s="2"/>
      <c r="DR376" s="2"/>
      <c r="DS376" s="2"/>
      <c r="DT376" s="2"/>
      <c r="DU376" s="2"/>
      <c r="DV376" s="2"/>
      <c r="DW376" s="2"/>
      <c r="DX376" s="2"/>
      <c r="DY376" s="2"/>
      <c r="DZ376" s="2"/>
      <c r="EA376" s="2"/>
      <c r="EB376" s="2"/>
      <c r="EC376" s="2"/>
      <c r="ED376" s="2"/>
      <c r="EE376" s="2"/>
      <c r="EF376" s="2"/>
      <c r="EG376" s="2"/>
      <c r="EH376" s="2"/>
      <c r="EI376" s="2"/>
      <c r="EJ376" s="2"/>
      <c r="EK376" s="2"/>
      <c r="EL376" s="2"/>
      <c r="EM376" s="2"/>
      <c r="EN376" s="2"/>
      <c r="EO376" s="2"/>
      <c r="EP376" s="2"/>
      <c r="EQ376" s="2"/>
      <c r="ER376" s="2"/>
      <c r="ES376" s="2"/>
      <c r="ET376" s="2"/>
      <c r="EU376" s="2"/>
      <c r="EV376" s="2"/>
      <c r="EW376" s="2"/>
      <c r="EX376" s="2"/>
      <c r="EY376" s="2"/>
      <c r="EZ376" s="2"/>
      <c r="FA376" s="2"/>
    </row>
    <row r="377" spans="1:157" ht="1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c r="DP377" s="2"/>
      <c r="DQ377" s="2"/>
      <c r="DR377" s="2"/>
      <c r="DS377" s="2"/>
      <c r="DT377" s="2"/>
      <c r="DU377" s="2"/>
      <c r="DV377" s="2"/>
      <c r="DW377" s="2"/>
      <c r="DX377" s="2"/>
      <c r="DY377" s="2"/>
      <c r="DZ377" s="2"/>
      <c r="EA377" s="2"/>
      <c r="EB377" s="2"/>
      <c r="EC377" s="2"/>
      <c r="ED377" s="2"/>
      <c r="EE377" s="2"/>
      <c r="EF377" s="2"/>
      <c r="EG377" s="2"/>
      <c r="EH377" s="2"/>
      <c r="EI377" s="2"/>
      <c r="EJ377" s="2"/>
      <c r="EK377" s="2"/>
      <c r="EL377" s="2"/>
      <c r="EM377" s="2"/>
      <c r="EN377" s="2"/>
      <c r="EO377" s="2"/>
      <c r="EP377" s="2"/>
      <c r="EQ377" s="2"/>
      <c r="ER377" s="2"/>
      <c r="ES377" s="2"/>
      <c r="ET377" s="2"/>
      <c r="EU377" s="2"/>
      <c r="EV377" s="2"/>
      <c r="EW377" s="2"/>
      <c r="EX377" s="2"/>
      <c r="EY377" s="2"/>
      <c r="EZ377" s="2"/>
      <c r="FA377" s="2"/>
    </row>
    <row r="378" spans="1:157" ht="1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c r="DP378" s="2"/>
      <c r="DQ378" s="2"/>
      <c r="DR378" s="2"/>
      <c r="DS378" s="2"/>
      <c r="DT378" s="2"/>
      <c r="DU378" s="2"/>
      <c r="DV378" s="2"/>
      <c r="DW378" s="2"/>
      <c r="DX378" s="2"/>
      <c r="DY378" s="2"/>
      <c r="DZ378" s="2"/>
      <c r="EA378" s="2"/>
      <c r="EB378" s="2"/>
      <c r="EC378" s="2"/>
      <c r="ED378" s="2"/>
      <c r="EE378" s="2"/>
      <c r="EF378" s="2"/>
      <c r="EG378" s="2"/>
      <c r="EH378" s="2"/>
      <c r="EI378" s="2"/>
      <c r="EJ378" s="2"/>
      <c r="EK378" s="2"/>
      <c r="EL378" s="2"/>
      <c r="EM378" s="2"/>
      <c r="EN378" s="2"/>
      <c r="EO378" s="2"/>
      <c r="EP378" s="2"/>
      <c r="EQ378" s="2"/>
      <c r="ER378" s="2"/>
      <c r="ES378" s="2"/>
      <c r="ET378" s="2"/>
      <c r="EU378" s="2"/>
      <c r="EV378" s="2"/>
      <c r="EW378" s="2"/>
      <c r="EX378" s="2"/>
      <c r="EY378" s="2"/>
      <c r="EZ378" s="2"/>
      <c r="FA378" s="2"/>
    </row>
    <row r="379" spans="1:157" ht="1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c r="DP379" s="2"/>
      <c r="DQ379" s="2"/>
      <c r="DR379" s="2"/>
      <c r="DS379" s="2"/>
      <c r="DT379" s="2"/>
      <c r="DU379" s="2"/>
      <c r="DV379" s="2"/>
      <c r="DW379" s="2"/>
      <c r="DX379" s="2"/>
      <c r="DY379" s="2"/>
      <c r="DZ379" s="2"/>
      <c r="EA379" s="2"/>
      <c r="EB379" s="2"/>
      <c r="EC379" s="2"/>
      <c r="ED379" s="2"/>
      <c r="EE379" s="2"/>
      <c r="EF379" s="2"/>
      <c r="EG379" s="2"/>
      <c r="EH379" s="2"/>
      <c r="EI379" s="2"/>
      <c r="EJ379" s="2"/>
      <c r="EK379" s="2"/>
      <c r="EL379" s="2"/>
      <c r="EM379" s="2"/>
      <c r="EN379" s="2"/>
      <c r="EO379" s="2"/>
      <c r="EP379" s="2"/>
      <c r="EQ379" s="2"/>
      <c r="ER379" s="2"/>
      <c r="ES379" s="2"/>
      <c r="ET379" s="2"/>
      <c r="EU379" s="2"/>
      <c r="EV379" s="2"/>
      <c r="EW379" s="2"/>
      <c r="EX379" s="2"/>
      <c r="EY379" s="2"/>
      <c r="EZ379" s="2"/>
      <c r="FA379" s="2"/>
    </row>
    <row r="380" spans="1:157" ht="1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c r="DX380" s="2"/>
      <c r="DY380" s="2"/>
      <c r="DZ380" s="2"/>
      <c r="EA380" s="2"/>
      <c r="EB380" s="2"/>
      <c r="EC380" s="2"/>
      <c r="ED380" s="2"/>
      <c r="EE380" s="2"/>
      <c r="EF380" s="2"/>
      <c r="EG380" s="2"/>
      <c r="EH380" s="2"/>
      <c r="EI380" s="2"/>
      <c r="EJ380" s="2"/>
      <c r="EK380" s="2"/>
      <c r="EL380" s="2"/>
      <c r="EM380" s="2"/>
      <c r="EN380" s="2"/>
      <c r="EO380" s="2"/>
      <c r="EP380" s="2"/>
      <c r="EQ380" s="2"/>
      <c r="ER380" s="2"/>
      <c r="ES380" s="2"/>
      <c r="ET380" s="2"/>
      <c r="EU380" s="2"/>
      <c r="EV380" s="2"/>
      <c r="EW380" s="2"/>
      <c r="EX380" s="2"/>
      <c r="EY380" s="2"/>
      <c r="EZ380" s="2"/>
      <c r="FA380" s="2"/>
    </row>
    <row r="381" spans="1:157" ht="1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c r="DZ381" s="2"/>
      <c r="EA381" s="2"/>
      <c r="EB381" s="2"/>
      <c r="EC381" s="2"/>
      <c r="ED381" s="2"/>
      <c r="EE381" s="2"/>
      <c r="EF381" s="2"/>
      <c r="EG381" s="2"/>
      <c r="EH381" s="2"/>
      <c r="EI381" s="2"/>
      <c r="EJ381" s="2"/>
      <c r="EK381" s="2"/>
      <c r="EL381" s="2"/>
      <c r="EM381" s="2"/>
      <c r="EN381" s="2"/>
      <c r="EO381" s="2"/>
      <c r="EP381" s="2"/>
      <c r="EQ381" s="2"/>
      <c r="ER381" s="2"/>
      <c r="ES381" s="2"/>
      <c r="ET381" s="2"/>
      <c r="EU381" s="2"/>
      <c r="EV381" s="2"/>
      <c r="EW381" s="2"/>
      <c r="EX381" s="2"/>
      <c r="EY381" s="2"/>
      <c r="EZ381" s="2"/>
      <c r="FA381" s="2"/>
    </row>
    <row r="382" spans="1:157" ht="1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c r="DZ382" s="2"/>
      <c r="EA382" s="2"/>
      <c r="EB382" s="2"/>
      <c r="EC382" s="2"/>
      <c r="ED382" s="2"/>
      <c r="EE382" s="2"/>
      <c r="EF382" s="2"/>
      <c r="EG382" s="2"/>
      <c r="EH382" s="2"/>
      <c r="EI382" s="2"/>
      <c r="EJ382" s="2"/>
      <c r="EK382" s="2"/>
      <c r="EL382" s="2"/>
      <c r="EM382" s="2"/>
      <c r="EN382" s="2"/>
      <c r="EO382" s="2"/>
      <c r="EP382" s="2"/>
      <c r="EQ382" s="2"/>
      <c r="ER382" s="2"/>
      <c r="ES382" s="2"/>
      <c r="ET382" s="2"/>
      <c r="EU382" s="2"/>
      <c r="EV382" s="2"/>
      <c r="EW382" s="2"/>
      <c r="EX382" s="2"/>
      <c r="EY382" s="2"/>
      <c r="EZ382" s="2"/>
      <c r="FA382" s="2"/>
    </row>
    <row r="383" spans="1:157" ht="1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c r="DP383" s="2"/>
      <c r="DQ383" s="2"/>
      <c r="DR383" s="2"/>
      <c r="DS383" s="2"/>
      <c r="DT383" s="2"/>
      <c r="DU383" s="2"/>
      <c r="DV383" s="2"/>
      <c r="DW383" s="2"/>
      <c r="DX383" s="2"/>
      <c r="DY383" s="2"/>
      <c r="DZ383" s="2"/>
      <c r="EA383" s="2"/>
      <c r="EB383" s="2"/>
      <c r="EC383" s="2"/>
      <c r="ED383" s="2"/>
      <c r="EE383" s="2"/>
      <c r="EF383" s="2"/>
      <c r="EG383" s="2"/>
      <c r="EH383" s="2"/>
      <c r="EI383" s="2"/>
      <c r="EJ383" s="2"/>
      <c r="EK383" s="2"/>
      <c r="EL383" s="2"/>
      <c r="EM383" s="2"/>
      <c r="EN383" s="2"/>
      <c r="EO383" s="2"/>
      <c r="EP383" s="2"/>
      <c r="EQ383" s="2"/>
      <c r="ER383" s="2"/>
      <c r="ES383" s="2"/>
      <c r="ET383" s="2"/>
      <c r="EU383" s="2"/>
      <c r="EV383" s="2"/>
      <c r="EW383" s="2"/>
      <c r="EX383" s="2"/>
      <c r="EY383" s="2"/>
      <c r="EZ383" s="2"/>
      <c r="FA383" s="2"/>
    </row>
    <row r="384" spans="1:157" ht="1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c r="DP384" s="2"/>
      <c r="DQ384" s="2"/>
      <c r="DR384" s="2"/>
      <c r="DS384" s="2"/>
      <c r="DT384" s="2"/>
      <c r="DU384" s="2"/>
      <c r="DV384" s="2"/>
      <c r="DW384" s="2"/>
      <c r="DX384" s="2"/>
      <c r="DY384" s="2"/>
      <c r="DZ384" s="2"/>
      <c r="EA384" s="2"/>
      <c r="EB384" s="2"/>
      <c r="EC384" s="2"/>
      <c r="ED384" s="2"/>
      <c r="EE384" s="2"/>
      <c r="EF384" s="2"/>
      <c r="EG384" s="2"/>
      <c r="EH384" s="2"/>
      <c r="EI384" s="2"/>
      <c r="EJ384" s="2"/>
      <c r="EK384" s="2"/>
      <c r="EL384" s="2"/>
      <c r="EM384" s="2"/>
      <c r="EN384" s="2"/>
      <c r="EO384" s="2"/>
      <c r="EP384" s="2"/>
      <c r="EQ384" s="2"/>
      <c r="ER384" s="2"/>
      <c r="ES384" s="2"/>
      <c r="ET384" s="2"/>
      <c r="EU384" s="2"/>
      <c r="EV384" s="2"/>
      <c r="EW384" s="2"/>
      <c r="EX384" s="2"/>
      <c r="EY384" s="2"/>
      <c r="EZ384" s="2"/>
      <c r="FA384" s="2"/>
    </row>
    <row r="385" spans="1:157" ht="1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c r="DX385" s="2"/>
      <c r="DY385" s="2"/>
      <c r="DZ385" s="2"/>
      <c r="EA385" s="2"/>
      <c r="EB385" s="2"/>
      <c r="EC385" s="2"/>
      <c r="ED385" s="2"/>
      <c r="EE385" s="2"/>
      <c r="EF385" s="2"/>
      <c r="EG385" s="2"/>
      <c r="EH385" s="2"/>
      <c r="EI385" s="2"/>
      <c r="EJ385" s="2"/>
      <c r="EK385" s="2"/>
      <c r="EL385" s="2"/>
      <c r="EM385" s="2"/>
      <c r="EN385" s="2"/>
      <c r="EO385" s="2"/>
      <c r="EP385" s="2"/>
      <c r="EQ385" s="2"/>
      <c r="ER385" s="2"/>
      <c r="ES385" s="2"/>
      <c r="ET385" s="2"/>
      <c r="EU385" s="2"/>
      <c r="EV385" s="2"/>
      <c r="EW385" s="2"/>
      <c r="EX385" s="2"/>
      <c r="EY385" s="2"/>
      <c r="EZ385" s="2"/>
      <c r="FA385" s="2"/>
    </row>
    <row r="386" spans="1:157" ht="1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c r="DX386" s="2"/>
      <c r="DY386" s="2"/>
      <c r="DZ386" s="2"/>
      <c r="EA386" s="2"/>
      <c r="EB386" s="2"/>
      <c r="EC386" s="2"/>
      <c r="ED386" s="2"/>
      <c r="EE386" s="2"/>
      <c r="EF386" s="2"/>
      <c r="EG386" s="2"/>
      <c r="EH386" s="2"/>
      <c r="EI386" s="2"/>
      <c r="EJ386" s="2"/>
      <c r="EK386" s="2"/>
      <c r="EL386" s="2"/>
      <c r="EM386" s="2"/>
      <c r="EN386" s="2"/>
      <c r="EO386" s="2"/>
      <c r="EP386" s="2"/>
      <c r="EQ386" s="2"/>
      <c r="ER386" s="2"/>
      <c r="ES386" s="2"/>
      <c r="ET386" s="2"/>
      <c r="EU386" s="2"/>
      <c r="EV386" s="2"/>
      <c r="EW386" s="2"/>
      <c r="EX386" s="2"/>
      <c r="EY386" s="2"/>
      <c r="EZ386" s="2"/>
      <c r="FA386" s="2"/>
    </row>
    <row r="387" spans="1:157" ht="1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c r="DZ387" s="2"/>
      <c r="EA387" s="2"/>
      <c r="EB387" s="2"/>
      <c r="EC387" s="2"/>
      <c r="ED387" s="2"/>
      <c r="EE387" s="2"/>
      <c r="EF387" s="2"/>
      <c r="EG387" s="2"/>
      <c r="EH387" s="2"/>
      <c r="EI387" s="2"/>
      <c r="EJ387" s="2"/>
      <c r="EK387" s="2"/>
      <c r="EL387" s="2"/>
      <c r="EM387" s="2"/>
      <c r="EN387" s="2"/>
      <c r="EO387" s="2"/>
      <c r="EP387" s="2"/>
      <c r="EQ387" s="2"/>
      <c r="ER387" s="2"/>
      <c r="ES387" s="2"/>
      <c r="ET387" s="2"/>
      <c r="EU387" s="2"/>
      <c r="EV387" s="2"/>
      <c r="EW387" s="2"/>
      <c r="EX387" s="2"/>
      <c r="EY387" s="2"/>
      <c r="EZ387" s="2"/>
      <c r="FA387" s="2"/>
    </row>
    <row r="388" spans="1:157" ht="1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c r="DX388" s="2"/>
      <c r="DY388" s="2"/>
      <c r="DZ388" s="2"/>
      <c r="EA388" s="2"/>
      <c r="EB388" s="2"/>
      <c r="EC388" s="2"/>
      <c r="ED388" s="2"/>
      <c r="EE388" s="2"/>
      <c r="EF388" s="2"/>
      <c r="EG388" s="2"/>
      <c r="EH388" s="2"/>
      <c r="EI388" s="2"/>
      <c r="EJ388" s="2"/>
      <c r="EK388" s="2"/>
      <c r="EL388" s="2"/>
      <c r="EM388" s="2"/>
      <c r="EN388" s="2"/>
      <c r="EO388" s="2"/>
      <c r="EP388" s="2"/>
      <c r="EQ388" s="2"/>
      <c r="ER388" s="2"/>
      <c r="ES388" s="2"/>
      <c r="ET388" s="2"/>
      <c r="EU388" s="2"/>
      <c r="EV388" s="2"/>
      <c r="EW388" s="2"/>
      <c r="EX388" s="2"/>
      <c r="EY388" s="2"/>
      <c r="EZ388" s="2"/>
      <c r="FA388" s="2"/>
    </row>
    <row r="389" spans="1:157" ht="1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c r="EH389" s="2"/>
      <c r="EI389" s="2"/>
      <c r="EJ389" s="2"/>
      <c r="EK389" s="2"/>
      <c r="EL389" s="2"/>
      <c r="EM389" s="2"/>
      <c r="EN389" s="2"/>
      <c r="EO389" s="2"/>
      <c r="EP389" s="2"/>
      <c r="EQ389" s="2"/>
      <c r="ER389" s="2"/>
      <c r="ES389" s="2"/>
      <c r="ET389" s="2"/>
      <c r="EU389" s="2"/>
      <c r="EV389" s="2"/>
      <c r="EW389" s="2"/>
      <c r="EX389" s="2"/>
      <c r="EY389" s="2"/>
      <c r="EZ389" s="2"/>
      <c r="FA389" s="2"/>
    </row>
    <row r="390" spans="1:157" ht="1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c r="EH390" s="2"/>
      <c r="EI390" s="2"/>
      <c r="EJ390" s="2"/>
      <c r="EK390" s="2"/>
      <c r="EL390" s="2"/>
      <c r="EM390" s="2"/>
      <c r="EN390" s="2"/>
      <c r="EO390" s="2"/>
      <c r="EP390" s="2"/>
      <c r="EQ390" s="2"/>
      <c r="ER390" s="2"/>
      <c r="ES390" s="2"/>
      <c r="ET390" s="2"/>
      <c r="EU390" s="2"/>
      <c r="EV390" s="2"/>
      <c r="EW390" s="2"/>
      <c r="EX390" s="2"/>
      <c r="EY390" s="2"/>
      <c r="EZ390" s="2"/>
      <c r="FA390" s="2"/>
    </row>
    <row r="391" spans="1:157" ht="1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c r="EH391" s="2"/>
      <c r="EI391" s="2"/>
      <c r="EJ391" s="2"/>
      <c r="EK391" s="2"/>
      <c r="EL391" s="2"/>
      <c r="EM391" s="2"/>
      <c r="EN391" s="2"/>
      <c r="EO391" s="2"/>
      <c r="EP391" s="2"/>
      <c r="EQ391" s="2"/>
      <c r="ER391" s="2"/>
      <c r="ES391" s="2"/>
      <c r="ET391" s="2"/>
      <c r="EU391" s="2"/>
      <c r="EV391" s="2"/>
      <c r="EW391" s="2"/>
      <c r="EX391" s="2"/>
      <c r="EY391" s="2"/>
      <c r="EZ391" s="2"/>
      <c r="FA391" s="2"/>
    </row>
    <row r="392" spans="1:157" ht="1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c r="DZ392" s="2"/>
      <c r="EA392" s="2"/>
      <c r="EB392" s="2"/>
      <c r="EC392" s="2"/>
      <c r="ED392" s="2"/>
      <c r="EE392" s="2"/>
      <c r="EF392" s="2"/>
      <c r="EG392" s="2"/>
      <c r="EH392" s="2"/>
      <c r="EI392" s="2"/>
      <c r="EJ392" s="2"/>
      <c r="EK392" s="2"/>
      <c r="EL392" s="2"/>
      <c r="EM392" s="2"/>
      <c r="EN392" s="2"/>
      <c r="EO392" s="2"/>
      <c r="EP392" s="2"/>
      <c r="EQ392" s="2"/>
      <c r="ER392" s="2"/>
      <c r="ES392" s="2"/>
      <c r="ET392" s="2"/>
      <c r="EU392" s="2"/>
      <c r="EV392" s="2"/>
      <c r="EW392" s="2"/>
      <c r="EX392" s="2"/>
      <c r="EY392" s="2"/>
      <c r="EZ392" s="2"/>
      <c r="FA392" s="2"/>
    </row>
    <row r="393" spans="1:157" ht="1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c r="DP393" s="2"/>
      <c r="DQ393" s="2"/>
      <c r="DR393" s="2"/>
      <c r="DS393" s="2"/>
      <c r="DT393" s="2"/>
      <c r="DU393" s="2"/>
      <c r="DV393" s="2"/>
      <c r="DW393" s="2"/>
      <c r="DX393" s="2"/>
      <c r="DY393" s="2"/>
      <c r="DZ393" s="2"/>
      <c r="EA393" s="2"/>
      <c r="EB393" s="2"/>
      <c r="EC393" s="2"/>
      <c r="ED393" s="2"/>
      <c r="EE393" s="2"/>
      <c r="EF393" s="2"/>
      <c r="EG393" s="2"/>
      <c r="EH393" s="2"/>
      <c r="EI393" s="2"/>
      <c r="EJ393" s="2"/>
      <c r="EK393" s="2"/>
      <c r="EL393" s="2"/>
      <c r="EM393" s="2"/>
      <c r="EN393" s="2"/>
      <c r="EO393" s="2"/>
      <c r="EP393" s="2"/>
      <c r="EQ393" s="2"/>
      <c r="ER393" s="2"/>
      <c r="ES393" s="2"/>
      <c r="ET393" s="2"/>
      <c r="EU393" s="2"/>
      <c r="EV393" s="2"/>
      <c r="EW393" s="2"/>
      <c r="EX393" s="2"/>
      <c r="EY393" s="2"/>
      <c r="EZ393" s="2"/>
      <c r="FA393" s="2"/>
    </row>
    <row r="394" spans="1:157" ht="1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c r="DO394" s="2"/>
      <c r="DP394" s="2"/>
      <c r="DQ394" s="2"/>
      <c r="DR394" s="2"/>
      <c r="DS394" s="2"/>
      <c r="DT394" s="2"/>
      <c r="DU394" s="2"/>
      <c r="DV394" s="2"/>
      <c r="DW394" s="2"/>
      <c r="DX394" s="2"/>
      <c r="DY394" s="2"/>
      <c r="DZ394" s="2"/>
      <c r="EA394" s="2"/>
      <c r="EB394" s="2"/>
      <c r="EC394" s="2"/>
      <c r="ED394" s="2"/>
      <c r="EE394" s="2"/>
      <c r="EF394" s="2"/>
      <c r="EG394" s="2"/>
      <c r="EH394" s="2"/>
      <c r="EI394" s="2"/>
      <c r="EJ394" s="2"/>
      <c r="EK394" s="2"/>
      <c r="EL394" s="2"/>
      <c r="EM394" s="2"/>
      <c r="EN394" s="2"/>
      <c r="EO394" s="2"/>
      <c r="EP394" s="2"/>
      <c r="EQ394" s="2"/>
      <c r="ER394" s="2"/>
      <c r="ES394" s="2"/>
      <c r="ET394" s="2"/>
      <c r="EU394" s="2"/>
      <c r="EV394" s="2"/>
      <c r="EW394" s="2"/>
      <c r="EX394" s="2"/>
      <c r="EY394" s="2"/>
      <c r="EZ394" s="2"/>
      <c r="FA394" s="2"/>
    </row>
    <row r="395" spans="1:157" ht="1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c r="DP395" s="2"/>
      <c r="DQ395" s="2"/>
      <c r="DR395" s="2"/>
      <c r="DS395" s="2"/>
      <c r="DT395" s="2"/>
      <c r="DU395" s="2"/>
      <c r="DV395" s="2"/>
      <c r="DW395" s="2"/>
      <c r="DX395" s="2"/>
      <c r="DY395" s="2"/>
      <c r="DZ395" s="2"/>
      <c r="EA395" s="2"/>
      <c r="EB395" s="2"/>
      <c r="EC395" s="2"/>
      <c r="ED395" s="2"/>
      <c r="EE395" s="2"/>
      <c r="EF395" s="2"/>
      <c r="EG395" s="2"/>
      <c r="EH395" s="2"/>
      <c r="EI395" s="2"/>
      <c r="EJ395" s="2"/>
      <c r="EK395" s="2"/>
      <c r="EL395" s="2"/>
      <c r="EM395" s="2"/>
      <c r="EN395" s="2"/>
      <c r="EO395" s="2"/>
      <c r="EP395" s="2"/>
      <c r="EQ395" s="2"/>
      <c r="ER395" s="2"/>
      <c r="ES395" s="2"/>
      <c r="ET395" s="2"/>
      <c r="EU395" s="2"/>
      <c r="EV395" s="2"/>
      <c r="EW395" s="2"/>
      <c r="EX395" s="2"/>
      <c r="EY395" s="2"/>
      <c r="EZ395" s="2"/>
      <c r="FA395" s="2"/>
    </row>
    <row r="396" spans="1:157" ht="1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c r="DP396" s="2"/>
      <c r="DQ396" s="2"/>
      <c r="DR396" s="2"/>
      <c r="DS396" s="2"/>
      <c r="DT396" s="2"/>
      <c r="DU396" s="2"/>
      <c r="DV396" s="2"/>
      <c r="DW396" s="2"/>
      <c r="DX396" s="2"/>
      <c r="DY396" s="2"/>
      <c r="DZ396" s="2"/>
      <c r="EA396" s="2"/>
      <c r="EB396" s="2"/>
      <c r="EC396" s="2"/>
      <c r="ED396" s="2"/>
      <c r="EE396" s="2"/>
      <c r="EF396" s="2"/>
      <c r="EG396" s="2"/>
      <c r="EH396" s="2"/>
      <c r="EI396" s="2"/>
      <c r="EJ396" s="2"/>
      <c r="EK396" s="2"/>
      <c r="EL396" s="2"/>
      <c r="EM396" s="2"/>
      <c r="EN396" s="2"/>
      <c r="EO396" s="2"/>
      <c r="EP396" s="2"/>
      <c r="EQ396" s="2"/>
      <c r="ER396" s="2"/>
      <c r="ES396" s="2"/>
      <c r="ET396" s="2"/>
      <c r="EU396" s="2"/>
      <c r="EV396" s="2"/>
      <c r="EW396" s="2"/>
      <c r="EX396" s="2"/>
      <c r="EY396" s="2"/>
      <c r="EZ396" s="2"/>
      <c r="FA396" s="2"/>
    </row>
    <row r="397" spans="1:157" ht="1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c r="DP397" s="2"/>
      <c r="DQ397" s="2"/>
      <c r="DR397" s="2"/>
      <c r="DS397" s="2"/>
      <c r="DT397" s="2"/>
      <c r="DU397" s="2"/>
      <c r="DV397" s="2"/>
      <c r="DW397" s="2"/>
      <c r="DX397" s="2"/>
      <c r="DY397" s="2"/>
      <c r="DZ397" s="2"/>
      <c r="EA397" s="2"/>
      <c r="EB397" s="2"/>
      <c r="EC397" s="2"/>
      <c r="ED397" s="2"/>
      <c r="EE397" s="2"/>
      <c r="EF397" s="2"/>
      <c r="EG397" s="2"/>
      <c r="EH397" s="2"/>
      <c r="EI397" s="2"/>
      <c r="EJ397" s="2"/>
      <c r="EK397" s="2"/>
      <c r="EL397" s="2"/>
      <c r="EM397" s="2"/>
      <c r="EN397" s="2"/>
      <c r="EO397" s="2"/>
      <c r="EP397" s="2"/>
      <c r="EQ397" s="2"/>
      <c r="ER397" s="2"/>
      <c r="ES397" s="2"/>
      <c r="ET397" s="2"/>
      <c r="EU397" s="2"/>
      <c r="EV397" s="2"/>
      <c r="EW397" s="2"/>
      <c r="EX397" s="2"/>
      <c r="EY397" s="2"/>
      <c r="EZ397" s="2"/>
      <c r="FA397" s="2"/>
    </row>
    <row r="398" spans="1:157" ht="1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c r="DX398" s="2"/>
      <c r="DY398" s="2"/>
      <c r="DZ398" s="2"/>
      <c r="EA398" s="2"/>
      <c r="EB398" s="2"/>
      <c r="EC398" s="2"/>
      <c r="ED398" s="2"/>
      <c r="EE398" s="2"/>
      <c r="EF398" s="2"/>
      <c r="EG398" s="2"/>
      <c r="EH398" s="2"/>
      <c r="EI398" s="2"/>
      <c r="EJ398" s="2"/>
      <c r="EK398" s="2"/>
      <c r="EL398" s="2"/>
      <c r="EM398" s="2"/>
      <c r="EN398" s="2"/>
      <c r="EO398" s="2"/>
      <c r="EP398" s="2"/>
      <c r="EQ398" s="2"/>
      <c r="ER398" s="2"/>
      <c r="ES398" s="2"/>
      <c r="ET398" s="2"/>
      <c r="EU398" s="2"/>
      <c r="EV398" s="2"/>
      <c r="EW398" s="2"/>
      <c r="EX398" s="2"/>
      <c r="EY398" s="2"/>
      <c r="EZ398" s="2"/>
      <c r="FA398" s="2"/>
    </row>
    <row r="399" spans="1:157" ht="1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c r="DP399" s="2"/>
      <c r="DQ399" s="2"/>
      <c r="DR399" s="2"/>
      <c r="DS399" s="2"/>
      <c r="DT399" s="2"/>
      <c r="DU399" s="2"/>
      <c r="DV399" s="2"/>
      <c r="DW399" s="2"/>
      <c r="DX399" s="2"/>
      <c r="DY399" s="2"/>
      <c r="DZ399" s="2"/>
      <c r="EA399" s="2"/>
      <c r="EB399" s="2"/>
      <c r="EC399" s="2"/>
      <c r="ED399" s="2"/>
      <c r="EE399" s="2"/>
      <c r="EF399" s="2"/>
      <c r="EG399" s="2"/>
      <c r="EH399" s="2"/>
      <c r="EI399" s="2"/>
      <c r="EJ399" s="2"/>
      <c r="EK399" s="2"/>
      <c r="EL399" s="2"/>
      <c r="EM399" s="2"/>
      <c r="EN399" s="2"/>
      <c r="EO399" s="2"/>
      <c r="EP399" s="2"/>
      <c r="EQ399" s="2"/>
      <c r="ER399" s="2"/>
      <c r="ES399" s="2"/>
      <c r="ET399" s="2"/>
      <c r="EU399" s="2"/>
      <c r="EV399" s="2"/>
      <c r="EW399" s="2"/>
      <c r="EX399" s="2"/>
      <c r="EY399" s="2"/>
      <c r="EZ399" s="2"/>
      <c r="FA399" s="2"/>
    </row>
    <row r="400" spans="1:157" ht="1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c r="DX400" s="2"/>
      <c r="DY400" s="2"/>
      <c r="DZ400" s="2"/>
      <c r="EA400" s="2"/>
      <c r="EB400" s="2"/>
      <c r="EC400" s="2"/>
      <c r="ED400" s="2"/>
      <c r="EE400" s="2"/>
      <c r="EF400" s="2"/>
      <c r="EG400" s="2"/>
      <c r="EH400" s="2"/>
      <c r="EI400" s="2"/>
      <c r="EJ400" s="2"/>
      <c r="EK400" s="2"/>
      <c r="EL400" s="2"/>
      <c r="EM400" s="2"/>
      <c r="EN400" s="2"/>
      <c r="EO400" s="2"/>
      <c r="EP400" s="2"/>
      <c r="EQ400" s="2"/>
      <c r="ER400" s="2"/>
      <c r="ES400" s="2"/>
      <c r="ET400" s="2"/>
      <c r="EU400" s="2"/>
      <c r="EV400" s="2"/>
      <c r="EW400" s="2"/>
      <c r="EX400" s="2"/>
      <c r="EY400" s="2"/>
      <c r="EZ400" s="2"/>
      <c r="FA400" s="2"/>
    </row>
    <row r="401" spans="1:157" ht="1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c r="DP401" s="2"/>
      <c r="DQ401" s="2"/>
      <c r="DR401" s="2"/>
      <c r="DS401" s="2"/>
      <c r="DT401" s="2"/>
      <c r="DU401" s="2"/>
      <c r="DV401" s="2"/>
      <c r="DW401" s="2"/>
      <c r="DX401" s="2"/>
      <c r="DY401" s="2"/>
      <c r="DZ401" s="2"/>
      <c r="EA401" s="2"/>
      <c r="EB401" s="2"/>
      <c r="EC401" s="2"/>
      <c r="ED401" s="2"/>
      <c r="EE401" s="2"/>
      <c r="EF401" s="2"/>
      <c r="EG401" s="2"/>
      <c r="EH401" s="2"/>
      <c r="EI401" s="2"/>
      <c r="EJ401" s="2"/>
      <c r="EK401" s="2"/>
      <c r="EL401" s="2"/>
      <c r="EM401" s="2"/>
      <c r="EN401" s="2"/>
      <c r="EO401" s="2"/>
      <c r="EP401" s="2"/>
      <c r="EQ401" s="2"/>
      <c r="ER401" s="2"/>
      <c r="ES401" s="2"/>
      <c r="ET401" s="2"/>
      <c r="EU401" s="2"/>
      <c r="EV401" s="2"/>
      <c r="EW401" s="2"/>
      <c r="EX401" s="2"/>
      <c r="EY401" s="2"/>
      <c r="EZ401" s="2"/>
      <c r="FA401" s="2"/>
    </row>
    <row r="402" spans="1:157" ht="1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c r="DO402" s="2"/>
      <c r="DP402" s="2"/>
      <c r="DQ402" s="2"/>
      <c r="DR402" s="2"/>
      <c r="DS402" s="2"/>
      <c r="DT402" s="2"/>
      <c r="DU402" s="2"/>
      <c r="DV402" s="2"/>
      <c r="DW402" s="2"/>
      <c r="DX402" s="2"/>
      <c r="DY402" s="2"/>
      <c r="DZ402" s="2"/>
      <c r="EA402" s="2"/>
      <c r="EB402" s="2"/>
      <c r="EC402" s="2"/>
      <c r="ED402" s="2"/>
      <c r="EE402" s="2"/>
      <c r="EF402" s="2"/>
      <c r="EG402" s="2"/>
      <c r="EH402" s="2"/>
      <c r="EI402" s="2"/>
      <c r="EJ402" s="2"/>
      <c r="EK402" s="2"/>
      <c r="EL402" s="2"/>
      <c r="EM402" s="2"/>
      <c r="EN402" s="2"/>
      <c r="EO402" s="2"/>
      <c r="EP402" s="2"/>
      <c r="EQ402" s="2"/>
      <c r="ER402" s="2"/>
      <c r="ES402" s="2"/>
      <c r="ET402" s="2"/>
      <c r="EU402" s="2"/>
      <c r="EV402" s="2"/>
      <c r="EW402" s="2"/>
      <c r="EX402" s="2"/>
      <c r="EY402" s="2"/>
      <c r="EZ402" s="2"/>
      <c r="FA402" s="2"/>
    </row>
    <row r="403" spans="1:157" ht="1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2"/>
      <c r="DS403" s="2"/>
      <c r="DT403" s="2"/>
      <c r="DU403" s="2"/>
      <c r="DV403" s="2"/>
      <c r="DW403" s="2"/>
      <c r="DX403" s="2"/>
      <c r="DY403" s="2"/>
      <c r="DZ403" s="2"/>
      <c r="EA403" s="2"/>
      <c r="EB403" s="2"/>
      <c r="EC403" s="2"/>
      <c r="ED403" s="2"/>
      <c r="EE403" s="2"/>
      <c r="EF403" s="2"/>
      <c r="EG403" s="2"/>
      <c r="EH403" s="2"/>
      <c r="EI403" s="2"/>
      <c r="EJ403" s="2"/>
      <c r="EK403" s="2"/>
      <c r="EL403" s="2"/>
      <c r="EM403" s="2"/>
      <c r="EN403" s="2"/>
      <c r="EO403" s="2"/>
      <c r="EP403" s="2"/>
      <c r="EQ403" s="2"/>
      <c r="ER403" s="2"/>
      <c r="ES403" s="2"/>
      <c r="ET403" s="2"/>
      <c r="EU403" s="2"/>
      <c r="EV403" s="2"/>
      <c r="EW403" s="2"/>
      <c r="EX403" s="2"/>
      <c r="EY403" s="2"/>
      <c r="EZ403" s="2"/>
      <c r="FA403" s="2"/>
    </row>
    <row r="404" spans="1:157" ht="1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c r="DZ404" s="2"/>
      <c r="EA404" s="2"/>
      <c r="EB404" s="2"/>
      <c r="EC404" s="2"/>
      <c r="ED404" s="2"/>
      <c r="EE404" s="2"/>
      <c r="EF404" s="2"/>
      <c r="EG404" s="2"/>
      <c r="EH404" s="2"/>
      <c r="EI404" s="2"/>
      <c r="EJ404" s="2"/>
      <c r="EK404" s="2"/>
      <c r="EL404" s="2"/>
      <c r="EM404" s="2"/>
      <c r="EN404" s="2"/>
      <c r="EO404" s="2"/>
      <c r="EP404" s="2"/>
      <c r="EQ404" s="2"/>
      <c r="ER404" s="2"/>
      <c r="ES404" s="2"/>
      <c r="ET404" s="2"/>
      <c r="EU404" s="2"/>
      <c r="EV404" s="2"/>
      <c r="EW404" s="2"/>
      <c r="EX404" s="2"/>
      <c r="EY404" s="2"/>
      <c r="EZ404" s="2"/>
      <c r="FA404" s="2"/>
    </row>
    <row r="405" spans="1:157" ht="1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c r="EH405" s="2"/>
      <c r="EI405" s="2"/>
      <c r="EJ405" s="2"/>
      <c r="EK405" s="2"/>
      <c r="EL405" s="2"/>
      <c r="EM405" s="2"/>
      <c r="EN405" s="2"/>
      <c r="EO405" s="2"/>
      <c r="EP405" s="2"/>
      <c r="EQ405" s="2"/>
      <c r="ER405" s="2"/>
      <c r="ES405" s="2"/>
      <c r="ET405" s="2"/>
      <c r="EU405" s="2"/>
      <c r="EV405" s="2"/>
      <c r="EW405" s="2"/>
      <c r="EX405" s="2"/>
      <c r="EY405" s="2"/>
      <c r="EZ405" s="2"/>
      <c r="FA405" s="2"/>
    </row>
    <row r="406" spans="1:157" ht="1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c r="DZ406" s="2"/>
      <c r="EA406" s="2"/>
      <c r="EB406" s="2"/>
      <c r="EC406" s="2"/>
      <c r="ED406" s="2"/>
      <c r="EE406" s="2"/>
      <c r="EF406" s="2"/>
      <c r="EG406" s="2"/>
      <c r="EH406" s="2"/>
      <c r="EI406" s="2"/>
      <c r="EJ406" s="2"/>
      <c r="EK406" s="2"/>
      <c r="EL406" s="2"/>
      <c r="EM406" s="2"/>
      <c r="EN406" s="2"/>
      <c r="EO406" s="2"/>
      <c r="EP406" s="2"/>
      <c r="EQ406" s="2"/>
      <c r="ER406" s="2"/>
      <c r="ES406" s="2"/>
      <c r="ET406" s="2"/>
      <c r="EU406" s="2"/>
      <c r="EV406" s="2"/>
      <c r="EW406" s="2"/>
      <c r="EX406" s="2"/>
      <c r="EY406" s="2"/>
      <c r="EZ406" s="2"/>
      <c r="FA406" s="2"/>
    </row>
    <row r="407" spans="1:157" ht="1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2"/>
      <c r="EE407" s="2"/>
      <c r="EF407" s="2"/>
      <c r="EG407" s="2"/>
      <c r="EH407" s="2"/>
      <c r="EI407" s="2"/>
      <c r="EJ407" s="2"/>
      <c r="EK407" s="2"/>
      <c r="EL407" s="2"/>
      <c r="EM407" s="2"/>
      <c r="EN407" s="2"/>
      <c r="EO407" s="2"/>
      <c r="EP407" s="2"/>
      <c r="EQ407" s="2"/>
      <c r="ER407" s="2"/>
      <c r="ES407" s="2"/>
      <c r="ET407" s="2"/>
      <c r="EU407" s="2"/>
      <c r="EV407" s="2"/>
      <c r="EW407" s="2"/>
      <c r="EX407" s="2"/>
      <c r="EY407" s="2"/>
      <c r="EZ407" s="2"/>
      <c r="FA407" s="2"/>
    </row>
    <row r="408" spans="1:157" ht="1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c r="DP408" s="2"/>
      <c r="DQ408" s="2"/>
      <c r="DR408" s="2"/>
      <c r="DS408" s="2"/>
      <c r="DT408" s="2"/>
      <c r="DU408" s="2"/>
      <c r="DV408" s="2"/>
      <c r="DW408" s="2"/>
      <c r="DX408" s="2"/>
      <c r="DY408" s="2"/>
      <c r="DZ408" s="2"/>
      <c r="EA408" s="2"/>
      <c r="EB408" s="2"/>
      <c r="EC408" s="2"/>
      <c r="ED408" s="2"/>
      <c r="EE408" s="2"/>
      <c r="EF408" s="2"/>
      <c r="EG408" s="2"/>
      <c r="EH408" s="2"/>
      <c r="EI408" s="2"/>
      <c r="EJ408" s="2"/>
      <c r="EK408" s="2"/>
      <c r="EL408" s="2"/>
      <c r="EM408" s="2"/>
      <c r="EN408" s="2"/>
      <c r="EO408" s="2"/>
      <c r="EP408" s="2"/>
      <c r="EQ408" s="2"/>
      <c r="ER408" s="2"/>
      <c r="ES408" s="2"/>
      <c r="ET408" s="2"/>
      <c r="EU408" s="2"/>
      <c r="EV408" s="2"/>
      <c r="EW408" s="2"/>
      <c r="EX408" s="2"/>
      <c r="EY408" s="2"/>
      <c r="EZ408" s="2"/>
      <c r="FA408" s="2"/>
    </row>
    <row r="409" spans="1:157" ht="1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c r="DP409" s="2"/>
      <c r="DQ409" s="2"/>
      <c r="DR409" s="2"/>
      <c r="DS409" s="2"/>
      <c r="DT409" s="2"/>
      <c r="DU409" s="2"/>
      <c r="DV409" s="2"/>
      <c r="DW409" s="2"/>
      <c r="DX409" s="2"/>
      <c r="DY409" s="2"/>
      <c r="DZ409" s="2"/>
      <c r="EA409" s="2"/>
      <c r="EB409" s="2"/>
      <c r="EC409" s="2"/>
      <c r="ED409" s="2"/>
      <c r="EE409" s="2"/>
      <c r="EF409" s="2"/>
      <c r="EG409" s="2"/>
      <c r="EH409" s="2"/>
      <c r="EI409" s="2"/>
      <c r="EJ409" s="2"/>
      <c r="EK409" s="2"/>
      <c r="EL409" s="2"/>
      <c r="EM409" s="2"/>
      <c r="EN409" s="2"/>
      <c r="EO409" s="2"/>
      <c r="EP409" s="2"/>
      <c r="EQ409" s="2"/>
      <c r="ER409" s="2"/>
      <c r="ES409" s="2"/>
      <c r="ET409" s="2"/>
      <c r="EU409" s="2"/>
      <c r="EV409" s="2"/>
      <c r="EW409" s="2"/>
      <c r="EX409" s="2"/>
      <c r="EY409" s="2"/>
      <c r="EZ409" s="2"/>
      <c r="FA409" s="2"/>
    </row>
    <row r="410" spans="1:157" ht="1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c r="DZ410" s="2"/>
      <c r="EA410" s="2"/>
      <c r="EB410" s="2"/>
      <c r="EC410" s="2"/>
      <c r="ED410" s="2"/>
      <c r="EE410" s="2"/>
      <c r="EF410" s="2"/>
      <c r="EG410" s="2"/>
      <c r="EH410" s="2"/>
      <c r="EI410" s="2"/>
      <c r="EJ410" s="2"/>
      <c r="EK410" s="2"/>
      <c r="EL410" s="2"/>
      <c r="EM410" s="2"/>
      <c r="EN410" s="2"/>
      <c r="EO410" s="2"/>
      <c r="EP410" s="2"/>
      <c r="EQ410" s="2"/>
      <c r="ER410" s="2"/>
      <c r="ES410" s="2"/>
      <c r="ET410" s="2"/>
      <c r="EU410" s="2"/>
      <c r="EV410" s="2"/>
      <c r="EW410" s="2"/>
      <c r="EX410" s="2"/>
      <c r="EY410" s="2"/>
      <c r="EZ410" s="2"/>
      <c r="FA410" s="2"/>
    </row>
    <row r="411" spans="1:157" ht="1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c r="DZ411" s="2"/>
      <c r="EA411" s="2"/>
      <c r="EB411" s="2"/>
      <c r="EC411" s="2"/>
      <c r="ED411" s="2"/>
      <c r="EE411" s="2"/>
      <c r="EF411" s="2"/>
      <c r="EG411" s="2"/>
      <c r="EH411" s="2"/>
      <c r="EI411" s="2"/>
      <c r="EJ411" s="2"/>
      <c r="EK411" s="2"/>
      <c r="EL411" s="2"/>
      <c r="EM411" s="2"/>
      <c r="EN411" s="2"/>
      <c r="EO411" s="2"/>
      <c r="EP411" s="2"/>
      <c r="EQ411" s="2"/>
      <c r="ER411" s="2"/>
      <c r="ES411" s="2"/>
      <c r="ET411" s="2"/>
      <c r="EU411" s="2"/>
      <c r="EV411" s="2"/>
      <c r="EW411" s="2"/>
      <c r="EX411" s="2"/>
      <c r="EY411" s="2"/>
      <c r="EZ411" s="2"/>
      <c r="FA411" s="2"/>
    </row>
    <row r="412" spans="1:157" ht="1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c r="EH412" s="2"/>
      <c r="EI412" s="2"/>
      <c r="EJ412" s="2"/>
      <c r="EK412" s="2"/>
      <c r="EL412" s="2"/>
      <c r="EM412" s="2"/>
      <c r="EN412" s="2"/>
      <c r="EO412" s="2"/>
      <c r="EP412" s="2"/>
      <c r="EQ412" s="2"/>
      <c r="ER412" s="2"/>
      <c r="ES412" s="2"/>
      <c r="ET412" s="2"/>
      <c r="EU412" s="2"/>
      <c r="EV412" s="2"/>
      <c r="EW412" s="2"/>
      <c r="EX412" s="2"/>
      <c r="EY412" s="2"/>
      <c r="EZ412" s="2"/>
      <c r="FA412" s="2"/>
    </row>
    <row r="413" spans="1:157" ht="1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c r="EH413" s="2"/>
      <c r="EI413" s="2"/>
      <c r="EJ413" s="2"/>
      <c r="EK413" s="2"/>
      <c r="EL413" s="2"/>
      <c r="EM413" s="2"/>
      <c r="EN413" s="2"/>
      <c r="EO413" s="2"/>
      <c r="EP413" s="2"/>
      <c r="EQ413" s="2"/>
      <c r="ER413" s="2"/>
      <c r="ES413" s="2"/>
      <c r="ET413" s="2"/>
      <c r="EU413" s="2"/>
      <c r="EV413" s="2"/>
      <c r="EW413" s="2"/>
      <c r="EX413" s="2"/>
      <c r="EY413" s="2"/>
      <c r="EZ413" s="2"/>
      <c r="FA413" s="2"/>
    </row>
    <row r="414" spans="1:157" ht="1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2"/>
      <c r="EE414" s="2"/>
      <c r="EF414" s="2"/>
      <c r="EG414" s="2"/>
      <c r="EH414" s="2"/>
      <c r="EI414" s="2"/>
      <c r="EJ414" s="2"/>
      <c r="EK414" s="2"/>
      <c r="EL414" s="2"/>
      <c r="EM414" s="2"/>
      <c r="EN414" s="2"/>
      <c r="EO414" s="2"/>
      <c r="EP414" s="2"/>
      <c r="EQ414" s="2"/>
      <c r="ER414" s="2"/>
      <c r="ES414" s="2"/>
      <c r="ET414" s="2"/>
      <c r="EU414" s="2"/>
      <c r="EV414" s="2"/>
      <c r="EW414" s="2"/>
      <c r="EX414" s="2"/>
      <c r="EY414" s="2"/>
      <c r="EZ414" s="2"/>
      <c r="FA414" s="2"/>
    </row>
    <row r="415" spans="1:157" ht="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c r="DZ415" s="2"/>
      <c r="EA415" s="2"/>
      <c r="EB415" s="2"/>
      <c r="EC415" s="2"/>
      <c r="ED415" s="2"/>
      <c r="EE415" s="2"/>
      <c r="EF415" s="2"/>
      <c r="EG415" s="2"/>
      <c r="EH415" s="2"/>
      <c r="EI415" s="2"/>
      <c r="EJ415" s="2"/>
      <c r="EK415" s="2"/>
      <c r="EL415" s="2"/>
      <c r="EM415" s="2"/>
      <c r="EN415" s="2"/>
      <c r="EO415" s="2"/>
      <c r="EP415" s="2"/>
      <c r="EQ415" s="2"/>
      <c r="ER415" s="2"/>
      <c r="ES415" s="2"/>
      <c r="ET415" s="2"/>
      <c r="EU415" s="2"/>
      <c r="EV415" s="2"/>
      <c r="EW415" s="2"/>
      <c r="EX415" s="2"/>
      <c r="EY415" s="2"/>
      <c r="EZ415" s="2"/>
      <c r="FA415" s="2"/>
    </row>
    <row r="416" spans="1:157" ht="1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c r="DP416" s="2"/>
      <c r="DQ416" s="2"/>
      <c r="DR416" s="2"/>
      <c r="DS416" s="2"/>
      <c r="DT416" s="2"/>
      <c r="DU416" s="2"/>
      <c r="DV416" s="2"/>
      <c r="DW416" s="2"/>
      <c r="DX416" s="2"/>
      <c r="DY416" s="2"/>
      <c r="DZ416" s="2"/>
      <c r="EA416" s="2"/>
      <c r="EB416" s="2"/>
      <c r="EC416" s="2"/>
      <c r="ED416" s="2"/>
      <c r="EE416" s="2"/>
      <c r="EF416" s="2"/>
      <c r="EG416" s="2"/>
      <c r="EH416" s="2"/>
      <c r="EI416" s="2"/>
      <c r="EJ416" s="2"/>
      <c r="EK416" s="2"/>
      <c r="EL416" s="2"/>
      <c r="EM416" s="2"/>
      <c r="EN416" s="2"/>
      <c r="EO416" s="2"/>
      <c r="EP416" s="2"/>
      <c r="EQ416" s="2"/>
      <c r="ER416" s="2"/>
      <c r="ES416" s="2"/>
      <c r="ET416" s="2"/>
      <c r="EU416" s="2"/>
      <c r="EV416" s="2"/>
      <c r="EW416" s="2"/>
      <c r="EX416" s="2"/>
      <c r="EY416" s="2"/>
      <c r="EZ416" s="2"/>
      <c r="FA416" s="2"/>
    </row>
    <row r="417" spans="1:157" ht="1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c r="DN417" s="2"/>
      <c r="DO417" s="2"/>
      <c r="DP417" s="2"/>
      <c r="DQ417" s="2"/>
      <c r="DR417" s="2"/>
      <c r="DS417" s="2"/>
      <c r="DT417" s="2"/>
      <c r="DU417" s="2"/>
      <c r="DV417" s="2"/>
      <c r="DW417" s="2"/>
      <c r="DX417" s="2"/>
      <c r="DY417" s="2"/>
      <c r="DZ417" s="2"/>
      <c r="EA417" s="2"/>
      <c r="EB417" s="2"/>
      <c r="EC417" s="2"/>
      <c r="ED417" s="2"/>
      <c r="EE417" s="2"/>
      <c r="EF417" s="2"/>
      <c r="EG417" s="2"/>
      <c r="EH417" s="2"/>
      <c r="EI417" s="2"/>
      <c r="EJ417" s="2"/>
      <c r="EK417" s="2"/>
      <c r="EL417" s="2"/>
      <c r="EM417" s="2"/>
      <c r="EN417" s="2"/>
      <c r="EO417" s="2"/>
      <c r="EP417" s="2"/>
      <c r="EQ417" s="2"/>
      <c r="ER417" s="2"/>
      <c r="ES417" s="2"/>
      <c r="ET417" s="2"/>
      <c r="EU417" s="2"/>
      <c r="EV417" s="2"/>
      <c r="EW417" s="2"/>
      <c r="EX417" s="2"/>
      <c r="EY417" s="2"/>
      <c r="EZ417" s="2"/>
      <c r="FA417" s="2"/>
    </row>
    <row r="418" spans="1:157" ht="1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c r="DO418" s="2"/>
      <c r="DP418" s="2"/>
      <c r="DQ418" s="2"/>
      <c r="DR418" s="2"/>
      <c r="DS418" s="2"/>
      <c r="DT418" s="2"/>
      <c r="DU418" s="2"/>
      <c r="DV418" s="2"/>
      <c r="DW418" s="2"/>
      <c r="DX418" s="2"/>
      <c r="DY418" s="2"/>
      <c r="DZ418" s="2"/>
      <c r="EA418" s="2"/>
      <c r="EB418" s="2"/>
      <c r="EC418" s="2"/>
      <c r="ED418" s="2"/>
      <c r="EE418" s="2"/>
      <c r="EF418" s="2"/>
      <c r="EG418" s="2"/>
      <c r="EH418" s="2"/>
      <c r="EI418" s="2"/>
      <c r="EJ418" s="2"/>
      <c r="EK418" s="2"/>
      <c r="EL418" s="2"/>
      <c r="EM418" s="2"/>
      <c r="EN418" s="2"/>
      <c r="EO418" s="2"/>
      <c r="EP418" s="2"/>
      <c r="EQ418" s="2"/>
      <c r="ER418" s="2"/>
      <c r="ES418" s="2"/>
      <c r="ET418" s="2"/>
      <c r="EU418" s="2"/>
      <c r="EV418" s="2"/>
      <c r="EW418" s="2"/>
      <c r="EX418" s="2"/>
      <c r="EY418" s="2"/>
      <c r="EZ418" s="2"/>
      <c r="FA418" s="2"/>
    </row>
    <row r="419" spans="1:157" ht="1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c r="DO419" s="2"/>
      <c r="DP419" s="2"/>
      <c r="DQ419" s="2"/>
      <c r="DR419" s="2"/>
      <c r="DS419" s="2"/>
      <c r="DT419" s="2"/>
      <c r="DU419" s="2"/>
      <c r="DV419" s="2"/>
      <c r="DW419" s="2"/>
      <c r="DX419" s="2"/>
      <c r="DY419" s="2"/>
      <c r="DZ419" s="2"/>
      <c r="EA419" s="2"/>
      <c r="EB419" s="2"/>
      <c r="EC419" s="2"/>
      <c r="ED419" s="2"/>
      <c r="EE419" s="2"/>
      <c r="EF419" s="2"/>
      <c r="EG419" s="2"/>
      <c r="EH419" s="2"/>
      <c r="EI419" s="2"/>
      <c r="EJ419" s="2"/>
      <c r="EK419" s="2"/>
      <c r="EL419" s="2"/>
      <c r="EM419" s="2"/>
      <c r="EN419" s="2"/>
      <c r="EO419" s="2"/>
      <c r="EP419" s="2"/>
      <c r="EQ419" s="2"/>
      <c r="ER419" s="2"/>
      <c r="ES419" s="2"/>
      <c r="ET419" s="2"/>
      <c r="EU419" s="2"/>
      <c r="EV419" s="2"/>
      <c r="EW419" s="2"/>
      <c r="EX419" s="2"/>
      <c r="EY419" s="2"/>
      <c r="EZ419" s="2"/>
      <c r="FA419" s="2"/>
    </row>
    <row r="420" spans="1:157" ht="1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c r="DJ420" s="2"/>
      <c r="DK420" s="2"/>
      <c r="DL420" s="2"/>
      <c r="DM420" s="2"/>
      <c r="DN420" s="2"/>
      <c r="DO420" s="2"/>
      <c r="DP420" s="2"/>
      <c r="DQ420" s="2"/>
      <c r="DR420" s="2"/>
      <c r="DS420" s="2"/>
      <c r="DT420" s="2"/>
      <c r="DU420" s="2"/>
      <c r="DV420" s="2"/>
      <c r="DW420" s="2"/>
      <c r="DX420" s="2"/>
      <c r="DY420" s="2"/>
      <c r="DZ420" s="2"/>
      <c r="EA420" s="2"/>
      <c r="EB420" s="2"/>
      <c r="EC420" s="2"/>
      <c r="ED420" s="2"/>
      <c r="EE420" s="2"/>
      <c r="EF420" s="2"/>
      <c r="EG420" s="2"/>
      <c r="EH420" s="2"/>
      <c r="EI420" s="2"/>
      <c r="EJ420" s="2"/>
      <c r="EK420" s="2"/>
      <c r="EL420" s="2"/>
      <c r="EM420" s="2"/>
      <c r="EN420" s="2"/>
      <c r="EO420" s="2"/>
      <c r="EP420" s="2"/>
      <c r="EQ420" s="2"/>
      <c r="ER420" s="2"/>
      <c r="ES420" s="2"/>
      <c r="ET420" s="2"/>
      <c r="EU420" s="2"/>
      <c r="EV420" s="2"/>
      <c r="EW420" s="2"/>
      <c r="EX420" s="2"/>
      <c r="EY420" s="2"/>
      <c r="EZ420" s="2"/>
      <c r="FA420" s="2"/>
    </row>
    <row r="421" spans="1:157" ht="1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c r="DO421" s="2"/>
      <c r="DP421" s="2"/>
      <c r="DQ421" s="2"/>
      <c r="DR421" s="2"/>
      <c r="DS421" s="2"/>
      <c r="DT421" s="2"/>
      <c r="DU421" s="2"/>
      <c r="DV421" s="2"/>
      <c r="DW421" s="2"/>
      <c r="DX421" s="2"/>
      <c r="DY421" s="2"/>
      <c r="DZ421" s="2"/>
      <c r="EA421" s="2"/>
      <c r="EB421" s="2"/>
      <c r="EC421" s="2"/>
      <c r="ED421" s="2"/>
      <c r="EE421" s="2"/>
      <c r="EF421" s="2"/>
      <c r="EG421" s="2"/>
      <c r="EH421" s="2"/>
      <c r="EI421" s="2"/>
      <c r="EJ421" s="2"/>
      <c r="EK421" s="2"/>
      <c r="EL421" s="2"/>
      <c r="EM421" s="2"/>
      <c r="EN421" s="2"/>
      <c r="EO421" s="2"/>
      <c r="EP421" s="2"/>
      <c r="EQ421" s="2"/>
      <c r="ER421" s="2"/>
      <c r="ES421" s="2"/>
      <c r="ET421" s="2"/>
      <c r="EU421" s="2"/>
      <c r="EV421" s="2"/>
      <c r="EW421" s="2"/>
      <c r="EX421" s="2"/>
      <c r="EY421" s="2"/>
      <c r="EZ421" s="2"/>
      <c r="FA421" s="2"/>
    </row>
    <row r="422" spans="1:157" ht="1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c r="DJ422" s="2"/>
      <c r="DK422" s="2"/>
      <c r="DL422" s="2"/>
      <c r="DM422" s="2"/>
      <c r="DN422" s="2"/>
      <c r="DO422" s="2"/>
      <c r="DP422" s="2"/>
      <c r="DQ422" s="2"/>
      <c r="DR422" s="2"/>
      <c r="DS422" s="2"/>
      <c r="DT422" s="2"/>
      <c r="DU422" s="2"/>
      <c r="DV422" s="2"/>
      <c r="DW422" s="2"/>
      <c r="DX422" s="2"/>
      <c r="DY422" s="2"/>
      <c r="DZ422" s="2"/>
      <c r="EA422" s="2"/>
      <c r="EB422" s="2"/>
      <c r="EC422" s="2"/>
      <c r="ED422" s="2"/>
      <c r="EE422" s="2"/>
      <c r="EF422" s="2"/>
      <c r="EG422" s="2"/>
      <c r="EH422" s="2"/>
      <c r="EI422" s="2"/>
      <c r="EJ422" s="2"/>
      <c r="EK422" s="2"/>
      <c r="EL422" s="2"/>
      <c r="EM422" s="2"/>
      <c r="EN422" s="2"/>
      <c r="EO422" s="2"/>
      <c r="EP422" s="2"/>
      <c r="EQ422" s="2"/>
      <c r="ER422" s="2"/>
      <c r="ES422" s="2"/>
      <c r="ET422" s="2"/>
      <c r="EU422" s="2"/>
      <c r="EV422" s="2"/>
      <c r="EW422" s="2"/>
      <c r="EX422" s="2"/>
      <c r="EY422" s="2"/>
      <c r="EZ422" s="2"/>
      <c r="FA422" s="2"/>
    </row>
    <row r="423" spans="1:157" ht="1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c r="DJ423" s="2"/>
      <c r="DK423" s="2"/>
      <c r="DL423" s="2"/>
      <c r="DM423" s="2"/>
      <c r="DN423" s="2"/>
      <c r="DO423" s="2"/>
      <c r="DP423" s="2"/>
      <c r="DQ423" s="2"/>
      <c r="DR423" s="2"/>
      <c r="DS423" s="2"/>
      <c r="DT423" s="2"/>
      <c r="DU423" s="2"/>
      <c r="DV423" s="2"/>
      <c r="DW423" s="2"/>
      <c r="DX423" s="2"/>
      <c r="DY423" s="2"/>
      <c r="DZ423" s="2"/>
      <c r="EA423" s="2"/>
      <c r="EB423" s="2"/>
      <c r="EC423" s="2"/>
      <c r="ED423" s="2"/>
      <c r="EE423" s="2"/>
      <c r="EF423" s="2"/>
      <c r="EG423" s="2"/>
      <c r="EH423" s="2"/>
      <c r="EI423" s="2"/>
      <c r="EJ423" s="2"/>
      <c r="EK423" s="2"/>
      <c r="EL423" s="2"/>
      <c r="EM423" s="2"/>
      <c r="EN423" s="2"/>
      <c r="EO423" s="2"/>
      <c r="EP423" s="2"/>
      <c r="EQ423" s="2"/>
      <c r="ER423" s="2"/>
      <c r="ES423" s="2"/>
      <c r="ET423" s="2"/>
      <c r="EU423" s="2"/>
      <c r="EV423" s="2"/>
      <c r="EW423" s="2"/>
      <c r="EX423" s="2"/>
      <c r="EY423" s="2"/>
      <c r="EZ423" s="2"/>
      <c r="FA423" s="2"/>
    </row>
    <row r="424" spans="1:157" ht="1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c r="DP424" s="2"/>
      <c r="DQ424" s="2"/>
      <c r="DR424" s="2"/>
      <c r="DS424" s="2"/>
      <c r="DT424" s="2"/>
      <c r="DU424" s="2"/>
      <c r="DV424" s="2"/>
      <c r="DW424" s="2"/>
      <c r="DX424" s="2"/>
      <c r="DY424" s="2"/>
      <c r="DZ424" s="2"/>
      <c r="EA424" s="2"/>
      <c r="EB424" s="2"/>
      <c r="EC424" s="2"/>
      <c r="ED424" s="2"/>
      <c r="EE424" s="2"/>
      <c r="EF424" s="2"/>
      <c r="EG424" s="2"/>
      <c r="EH424" s="2"/>
      <c r="EI424" s="2"/>
      <c r="EJ424" s="2"/>
      <c r="EK424" s="2"/>
      <c r="EL424" s="2"/>
      <c r="EM424" s="2"/>
      <c r="EN424" s="2"/>
      <c r="EO424" s="2"/>
      <c r="EP424" s="2"/>
      <c r="EQ424" s="2"/>
      <c r="ER424" s="2"/>
      <c r="ES424" s="2"/>
      <c r="ET424" s="2"/>
      <c r="EU424" s="2"/>
      <c r="EV424" s="2"/>
      <c r="EW424" s="2"/>
      <c r="EX424" s="2"/>
      <c r="EY424" s="2"/>
      <c r="EZ424" s="2"/>
      <c r="FA424" s="2"/>
    </row>
    <row r="425" spans="1:157" ht="1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c r="DP425" s="2"/>
      <c r="DQ425" s="2"/>
      <c r="DR425" s="2"/>
      <c r="DS425" s="2"/>
      <c r="DT425" s="2"/>
      <c r="DU425" s="2"/>
      <c r="DV425" s="2"/>
      <c r="DW425" s="2"/>
      <c r="DX425" s="2"/>
      <c r="DY425" s="2"/>
      <c r="DZ425" s="2"/>
      <c r="EA425" s="2"/>
      <c r="EB425" s="2"/>
      <c r="EC425" s="2"/>
      <c r="ED425" s="2"/>
      <c r="EE425" s="2"/>
      <c r="EF425" s="2"/>
      <c r="EG425" s="2"/>
      <c r="EH425" s="2"/>
      <c r="EI425" s="2"/>
      <c r="EJ425" s="2"/>
      <c r="EK425" s="2"/>
      <c r="EL425" s="2"/>
      <c r="EM425" s="2"/>
      <c r="EN425" s="2"/>
      <c r="EO425" s="2"/>
      <c r="EP425" s="2"/>
      <c r="EQ425" s="2"/>
      <c r="ER425" s="2"/>
      <c r="ES425" s="2"/>
      <c r="ET425" s="2"/>
      <c r="EU425" s="2"/>
      <c r="EV425" s="2"/>
      <c r="EW425" s="2"/>
      <c r="EX425" s="2"/>
      <c r="EY425" s="2"/>
      <c r="EZ425" s="2"/>
      <c r="FA425" s="2"/>
    </row>
    <row r="426" spans="1:157" ht="1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c r="DZ426" s="2"/>
      <c r="EA426" s="2"/>
      <c r="EB426" s="2"/>
      <c r="EC426" s="2"/>
      <c r="ED426" s="2"/>
      <c r="EE426" s="2"/>
      <c r="EF426" s="2"/>
      <c r="EG426" s="2"/>
      <c r="EH426" s="2"/>
      <c r="EI426" s="2"/>
      <c r="EJ426" s="2"/>
      <c r="EK426" s="2"/>
      <c r="EL426" s="2"/>
      <c r="EM426" s="2"/>
      <c r="EN426" s="2"/>
      <c r="EO426" s="2"/>
      <c r="EP426" s="2"/>
      <c r="EQ426" s="2"/>
      <c r="ER426" s="2"/>
      <c r="ES426" s="2"/>
      <c r="ET426" s="2"/>
      <c r="EU426" s="2"/>
      <c r="EV426" s="2"/>
      <c r="EW426" s="2"/>
      <c r="EX426" s="2"/>
      <c r="EY426" s="2"/>
      <c r="EZ426" s="2"/>
      <c r="FA426" s="2"/>
    </row>
    <row r="427" spans="1:157" ht="1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c r="DX427" s="2"/>
      <c r="DY427" s="2"/>
      <c r="DZ427" s="2"/>
      <c r="EA427" s="2"/>
      <c r="EB427" s="2"/>
      <c r="EC427" s="2"/>
      <c r="ED427" s="2"/>
      <c r="EE427" s="2"/>
      <c r="EF427" s="2"/>
      <c r="EG427" s="2"/>
      <c r="EH427" s="2"/>
      <c r="EI427" s="2"/>
      <c r="EJ427" s="2"/>
      <c r="EK427" s="2"/>
      <c r="EL427" s="2"/>
      <c r="EM427" s="2"/>
      <c r="EN427" s="2"/>
      <c r="EO427" s="2"/>
      <c r="EP427" s="2"/>
      <c r="EQ427" s="2"/>
      <c r="ER427" s="2"/>
      <c r="ES427" s="2"/>
      <c r="ET427" s="2"/>
      <c r="EU427" s="2"/>
      <c r="EV427" s="2"/>
      <c r="EW427" s="2"/>
      <c r="EX427" s="2"/>
      <c r="EY427" s="2"/>
      <c r="EZ427" s="2"/>
      <c r="FA427" s="2"/>
    </row>
    <row r="428" spans="1:157" ht="1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c r="DP428" s="2"/>
      <c r="DQ428" s="2"/>
      <c r="DR428" s="2"/>
      <c r="DS428" s="2"/>
      <c r="DT428" s="2"/>
      <c r="DU428" s="2"/>
      <c r="DV428" s="2"/>
      <c r="DW428" s="2"/>
      <c r="DX428" s="2"/>
      <c r="DY428" s="2"/>
      <c r="DZ428" s="2"/>
      <c r="EA428" s="2"/>
      <c r="EB428" s="2"/>
      <c r="EC428" s="2"/>
      <c r="ED428" s="2"/>
      <c r="EE428" s="2"/>
      <c r="EF428" s="2"/>
      <c r="EG428" s="2"/>
      <c r="EH428" s="2"/>
      <c r="EI428" s="2"/>
      <c r="EJ428" s="2"/>
      <c r="EK428" s="2"/>
      <c r="EL428" s="2"/>
      <c r="EM428" s="2"/>
      <c r="EN428" s="2"/>
      <c r="EO428" s="2"/>
      <c r="EP428" s="2"/>
      <c r="EQ428" s="2"/>
      <c r="ER428" s="2"/>
      <c r="ES428" s="2"/>
      <c r="ET428" s="2"/>
      <c r="EU428" s="2"/>
      <c r="EV428" s="2"/>
      <c r="EW428" s="2"/>
      <c r="EX428" s="2"/>
      <c r="EY428" s="2"/>
      <c r="EZ428" s="2"/>
      <c r="FA428" s="2"/>
    </row>
    <row r="429" spans="1:157" ht="1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2"/>
      <c r="DU429" s="2"/>
      <c r="DV429" s="2"/>
      <c r="DW429" s="2"/>
      <c r="DX429" s="2"/>
      <c r="DY429" s="2"/>
      <c r="DZ429" s="2"/>
      <c r="EA429" s="2"/>
      <c r="EB429" s="2"/>
      <c r="EC429" s="2"/>
      <c r="ED429" s="2"/>
      <c r="EE429" s="2"/>
      <c r="EF429" s="2"/>
      <c r="EG429" s="2"/>
      <c r="EH429" s="2"/>
      <c r="EI429" s="2"/>
      <c r="EJ429" s="2"/>
      <c r="EK429" s="2"/>
      <c r="EL429" s="2"/>
      <c r="EM429" s="2"/>
      <c r="EN429" s="2"/>
      <c r="EO429" s="2"/>
      <c r="EP429" s="2"/>
      <c r="EQ429" s="2"/>
      <c r="ER429" s="2"/>
      <c r="ES429" s="2"/>
      <c r="ET429" s="2"/>
      <c r="EU429" s="2"/>
      <c r="EV429" s="2"/>
      <c r="EW429" s="2"/>
      <c r="EX429" s="2"/>
      <c r="EY429" s="2"/>
      <c r="EZ429" s="2"/>
      <c r="FA429" s="2"/>
    </row>
    <row r="430" spans="1:157" ht="1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c r="DP430" s="2"/>
      <c r="DQ430" s="2"/>
      <c r="DR430" s="2"/>
      <c r="DS430" s="2"/>
      <c r="DT430" s="2"/>
      <c r="DU430" s="2"/>
      <c r="DV430" s="2"/>
      <c r="DW430" s="2"/>
      <c r="DX430" s="2"/>
      <c r="DY430" s="2"/>
      <c r="DZ430" s="2"/>
      <c r="EA430" s="2"/>
      <c r="EB430" s="2"/>
      <c r="EC430" s="2"/>
      <c r="ED430" s="2"/>
      <c r="EE430" s="2"/>
      <c r="EF430" s="2"/>
      <c r="EG430" s="2"/>
      <c r="EH430" s="2"/>
      <c r="EI430" s="2"/>
      <c r="EJ430" s="2"/>
      <c r="EK430" s="2"/>
      <c r="EL430" s="2"/>
      <c r="EM430" s="2"/>
      <c r="EN430" s="2"/>
      <c r="EO430" s="2"/>
      <c r="EP430" s="2"/>
      <c r="EQ430" s="2"/>
      <c r="ER430" s="2"/>
      <c r="ES430" s="2"/>
      <c r="ET430" s="2"/>
      <c r="EU430" s="2"/>
      <c r="EV430" s="2"/>
      <c r="EW430" s="2"/>
      <c r="EX430" s="2"/>
      <c r="EY430" s="2"/>
      <c r="EZ430" s="2"/>
      <c r="FA430" s="2"/>
    </row>
    <row r="431" spans="1:157" ht="1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c r="DP431" s="2"/>
      <c r="DQ431" s="2"/>
      <c r="DR431" s="2"/>
      <c r="DS431" s="2"/>
      <c r="DT431" s="2"/>
      <c r="DU431" s="2"/>
      <c r="DV431" s="2"/>
      <c r="DW431" s="2"/>
      <c r="DX431" s="2"/>
      <c r="DY431" s="2"/>
      <c r="DZ431" s="2"/>
      <c r="EA431" s="2"/>
      <c r="EB431" s="2"/>
      <c r="EC431" s="2"/>
      <c r="ED431" s="2"/>
      <c r="EE431" s="2"/>
      <c r="EF431" s="2"/>
      <c r="EG431" s="2"/>
      <c r="EH431" s="2"/>
      <c r="EI431" s="2"/>
      <c r="EJ431" s="2"/>
      <c r="EK431" s="2"/>
      <c r="EL431" s="2"/>
      <c r="EM431" s="2"/>
      <c r="EN431" s="2"/>
      <c r="EO431" s="2"/>
      <c r="EP431" s="2"/>
      <c r="EQ431" s="2"/>
      <c r="ER431" s="2"/>
      <c r="ES431" s="2"/>
      <c r="ET431" s="2"/>
      <c r="EU431" s="2"/>
      <c r="EV431" s="2"/>
      <c r="EW431" s="2"/>
      <c r="EX431" s="2"/>
      <c r="EY431" s="2"/>
      <c r="EZ431" s="2"/>
      <c r="FA431" s="2"/>
    </row>
    <row r="432" spans="1:157" ht="1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c r="DO432" s="2"/>
      <c r="DP432" s="2"/>
      <c r="DQ432" s="2"/>
      <c r="DR432" s="2"/>
      <c r="DS432" s="2"/>
      <c r="DT432" s="2"/>
      <c r="DU432" s="2"/>
      <c r="DV432" s="2"/>
      <c r="DW432" s="2"/>
      <c r="DX432" s="2"/>
      <c r="DY432" s="2"/>
      <c r="DZ432" s="2"/>
      <c r="EA432" s="2"/>
      <c r="EB432" s="2"/>
      <c r="EC432" s="2"/>
      <c r="ED432" s="2"/>
      <c r="EE432" s="2"/>
      <c r="EF432" s="2"/>
      <c r="EG432" s="2"/>
      <c r="EH432" s="2"/>
      <c r="EI432" s="2"/>
      <c r="EJ432" s="2"/>
      <c r="EK432" s="2"/>
      <c r="EL432" s="2"/>
      <c r="EM432" s="2"/>
      <c r="EN432" s="2"/>
      <c r="EO432" s="2"/>
      <c r="EP432" s="2"/>
      <c r="EQ432" s="2"/>
      <c r="ER432" s="2"/>
      <c r="ES432" s="2"/>
      <c r="ET432" s="2"/>
      <c r="EU432" s="2"/>
      <c r="EV432" s="2"/>
      <c r="EW432" s="2"/>
      <c r="EX432" s="2"/>
      <c r="EY432" s="2"/>
      <c r="EZ432" s="2"/>
      <c r="FA432" s="2"/>
    </row>
    <row r="433" spans="1:157" ht="1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c r="DP433" s="2"/>
      <c r="DQ433" s="2"/>
      <c r="DR433" s="2"/>
      <c r="DS433" s="2"/>
      <c r="DT433" s="2"/>
      <c r="DU433" s="2"/>
      <c r="DV433" s="2"/>
      <c r="DW433" s="2"/>
      <c r="DX433" s="2"/>
      <c r="DY433" s="2"/>
      <c r="DZ433" s="2"/>
      <c r="EA433" s="2"/>
      <c r="EB433" s="2"/>
      <c r="EC433" s="2"/>
      <c r="ED433" s="2"/>
      <c r="EE433" s="2"/>
      <c r="EF433" s="2"/>
      <c r="EG433" s="2"/>
      <c r="EH433" s="2"/>
      <c r="EI433" s="2"/>
      <c r="EJ433" s="2"/>
      <c r="EK433" s="2"/>
      <c r="EL433" s="2"/>
      <c r="EM433" s="2"/>
      <c r="EN433" s="2"/>
      <c r="EO433" s="2"/>
      <c r="EP433" s="2"/>
      <c r="EQ433" s="2"/>
      <c r="ER433" s="2"/>
      <c r="ES433" s="2"/>
      <c r="ET433" s="2"/>
      <c r="EU433" s="2"/>
      <c r="EV433" s="2"/>
      <c r="EW433" s="2"/>
      <c r="EX433" s="2"/>
      <c r="EY433" s="2"/>
      <c r="EZ433" s="2"/>
      <c r="FA433" s="2"/>
    </row>
    <row r="434" spans="1:157" ht="1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c r="DP434" s="2"/>
      <c r="DQ434" s="2"/>
      <c r="DR434" s="2"/>
      <c r="DS434" s="2"/>
      <c r="DT434" s="2"/>
      <c r="DU434" s="2"/>
      <c r="DV434" s="2"/>
      <c r="DW434" s="2"/>
      <c r="DX434" s="2"/>
      <c r="DY434" s="2"/>
      <c r="DZ434" s="2"/>
      <c r="EA434" s="2"/>
      <c r="EB434" s="2"/>
      <c r="EC434" s="2"/>
      <c r="ED434" s="2"/>
      <c r="EE434" s="2"/>
      <c r="EF434" s="2"/>
      <c r="EG434" s="2"/>
      <c r="EH434" s="2"/>
      <c r="EI434" s="2"/>
      <c r="EJ434" s="2"/>
      <c r="EK434" s="2"/>
      <c r="EL434" s="2"/>
      <c r="EM434" s="2"/>
      <c r="EN434" s="2"/>
      <c r="EO434" s="2"/>
      <c r="EP434" s="2"/>
      <c r="EQ434" s="2"/>
      <c r="ER434" s="2"/>
      <c r="ES434" s="2"/>
      <c r="ET434" s="2"/>
      <c r="EU434" s="2"/>
      <c r="EV434" s="2"/>
      <c r="EW434" s="2"/>
      <c r="EX434" s="2"/>
      <c r="EY434" s="2"/>
      <c r="EZ434" s="2"/>
      <c r="FA434" s="2"/>
    </row>
    <row r="435" spans="1:157" ht="1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c r="DX435" s="2"/>
      <c r="DY435" s="2"/>
      <c r="DZ435" s="2"/>
      <c r="EA435" s="2"/>
      <c r="EB435" s="2"/>
      <c r="EC435" s="2"/>
      <c r="ED435" s="2"/>
      <c r="EE435" s="2"/>
      <c r="EF435" s="2"/>
      <c r="EG435" s="2"/>
      <c r="EH435" s="2"/>
      <c r="EI435" s="2"/>
      <c r="EJ435" s="2"/>
      <c r="EK435" s="2"/>
      <c r="EL435" s="2"/>
      <c r="EM435" s="2"/>
      <c r="EN435" s="2"/>
      <c r="EO435" s="2"/>
      <c r="EP435" s="2"/>
      <c r="EQ435" s="2"/>
      <c r="ER435" s="2"/>
      <c r="ES435" s="2"/>
      <c r="ET435" s="2"/>
      <c r="EU435" s="2"/>
      <c r="EV435" s="2"/>
      <c r="EW435" s="2"/>
      <c r="EX435" s="2"/>
      <c r="EY435" s="2"/>
      <c r="EZ435" s="2"/>
      <c r="FA435" s="2"/>
    </row>
    <row r="436" spans="1:157" ht="1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c r="DP436" s="2"/>
      <c r="DQ436" s="2"/>
      <c r="DR436" s="2"/>
      <c r="DS436" s="2"/>
      <c r="DT436" s="2"/>
      <c r="DU436" s="2"/>
      <c r="DV436" s="2"/>
      <c r="DW436" s="2"/>
      <c r="DX436" s="2"/>
      <c r="DY436" s="2"/>
      <c r="DZ436" s="2"/>
      <c r="EA436" s="2"/>
      <c r="EB436" s="2"/>
      <c r="EC436" s="2"/>
      <c r="ED436" s="2"/>
      <c r="EE436" s="2"/>
      <c r="EF436" s="2"/>
      <c r="EG436" s="2"/>
      <c r="EH436" s="2"/>
      <c r="EI436" s="2"/>
      <c r="EJ436" s="2"/>
      <c r="EK436" s="2"/>
      <c r="EL436" s="2"/>
      <c r="EM436" s="2"/>
      <c r="EN436" s="2"/>
      <c r="EO436" s="2"/>
      <c r="EP436" s="2"/>
      <c r="EQ436" s="2"/>
      <c r="ER436" s="2"/>
      <c r="ES436" s="2"/>
      <c r="ET436" s="2"/>
      <c r="EU436" s="2"/>
      <c r="EV436" s="2"/>
      <c r="EW436" s="2"/>
      <c r="EX436" s="2"/>
      <c r="EY436" s="2"/>
      <c r="EZ436" s="2"/>
      <c r="FA436" s="2"/>
    </row>
    <row r="437" spans="1:157" ht="1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c r="DX437" s="2"/>
      <c r="DY437" s="2"/>
      <c r="DZ437" s="2"/>
      <c r="EA437" s="2"/>
      <c r="EB437" s="2"/>
      <c r="EC437" s="2"/>
      <c r="ED437" s="2"/>
      <c r="EE437" s="2"/>
      <c r="EF437" s="2"/>
      <c r="EG437" s="2"/>
      <c r="EH437" s="2"/>
      <c r="EI437" s="2"/>
      <c r="EJ437" s="2"/>
      <c r="EK437" s="2"/>
      <c r="EL437" s="2"/>
      <c r="EM437" s="2"/>
      <c r="EN437" s="2"/>
      <c r="EO437" s="2"/>
      <c r="EP437" s="2"/>
      <c r="EQ437" s="2"/>
      <c r="ER437" s="2"/>
      <c r="ES437" s="2"/>
      <c r="ET437" s="2"/>
      <c r="EU437" s="2"/>
      <c r="EV437" s="2"/>
      <c r="EW437" s="2"/>
      <c r="EX437" s="2"/>
      <c r="EY437" s="2"/>
      <c r="EZ437" s="2"/>
      <c r="FA437" s="2"/>
    </row>
    <row r="438" spans="1:157" ht="1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c r="DP438" s="2"/>
      <c r="DQ438" s="2"/>
      <c r="DR438" s="2"/>
      <c r="DS438" s="2"/>
      <c r="DT438" s="2"/>
      <c r="DU438" s="2"/>
      <c r="DV438" s="2"/>
      <c r="DW438" s="2"/>
      <c r="DX438" s="2"/>
      <c r="DY438" s="2"/>
      <c r="DZ438" s="2"/>
      <c r="EA438" s="2"/>
      <c r="EB438" s="2"/>
      <c r="EC438" s="2"/>
      <c r="ED438" s="2"/>
      <c r="EE438" s="2"/>
      <c r="EF438" s="2"/>
      <c r="EG438" s="2"/>
      <c r="EH438" s="2"/>
      <c r="EI438" s="2"/>
      <c r="EJ438" s="2"/>
      <c r="EK438" s="2"/>
      <c r="EL438" s="2"/>
      <c r="EM438" s="2"/>
      <c r="EN438" s="2"/>
      <c r="EO438" s="2"/>
      <c r="EP438" s="2"/>
      <c r="EQ438" s="2"/>
      <c r="ER438" s="2"/>
      <c r="ES438" s="2"/>
      <c r="ET438" s="2"/>
      <c r="EU438" s="2"/>
      <c r="EV438" s="2"/>
      <c r="EW438" s="2"/>
      <c r="EX438" s="2"/>
      <c r="EY438" s="2"/>
      <c r="EZ438" s="2"/>
      <c r="FA438" s="2"/>
    </row>
    <row r="439" spans="1:157" ht="1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c r="DJ439" s="2"/>
      <c r="DK439" s="2"/>
      <c r="DL439" s="2"/>
      <c r="DM439" s="2"/>
      <c r="DN439" s="2"/>
      <c r="DO439" s="2"/>
      <c r="DP439" s="2"/>
      <c r="DQ439" s="2"/>
      <c r="DR439" s="2"/>
      <c r="DS439" s="2"/>
      <c r="DT439" s="2"/>
      <c r="DU439" s="2"/>
      <c r="DV439" s="2"/>
      <c r="DW439" s="2"/>
      <c r="DX439" s="2"/>
      <c r="DY439" s="2"/>
      <c r="DZ439" s="2"/>
      <c r="EA439" s="2"/>
      <c r="EB439" s="2"/>
      <c r="EC439" s="2"/>
      <c r="ED439" s="2"/>
      <c r="EE439" s="2"/>
      <c r="EF439" s="2"/>
      <c r="EG439" s="2"/>
      <c r="EH439" s="2"/>
      <c r="EI439" s="2"/>
      <c r="EJ439" s="2"/>
      <c r="EK439" s="2"/>
      <c r="EL439" s="2"/>
      <c r="EM439" s="2"/>
      <c r="EN439" s="2"/>
      <c r="EO439" s="2"/>
      <c r="EP439" s="2"/>
      <c r="EQ439" s="2"/>
      <c r="ER439" s="2"/>
      <c r="ES439" s="2"/>
      <c r="ET439" s="2"/>
      <c r="EU439" s="2"/>
      <c r="EV439" s="2"/>
      <c r="EW439" s="2"/>
      <c r="EX439" s="2"/>
      <c r="EY439" s="2"/>
      <c r="EZ439" s="2"/>
      <c r="FA439" s="2"/>
    </row>
    <row r="440" spans="1:157" ht="1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c r="DJ440" s="2"/>
      <c r="DK440" s="2"/>
      <c r="DL440" s="2"/>
      <c r="DM440" s="2"/>
      <c r="DN440" s="2"/>
      <c r="DO440" s="2"/>
      <c r="DP440" s="2"/>
      <c r="DQ440" s="2"/>
      <c r="DR440" s="2"/>
      <c r="DS440" s="2"/>
      <c r="DT440" s="2"/>
      <c r="DU440" s="2"/>
      <c r="DV440" s="2"/>
      <c r="DW440" s="2"/>
      <c r="DX440" s="2"/>
      <c r="DY440" s="2"/>
      <c r="DZ440" s="2"/>
      <c r="EA440" s="2"/>
      <c r="EB440" s="2"/>
      <c r="EC440" s="2"/>
      <c r="ED440" s="2"/>
      <c r="EE440" s="2"/>
      <c r="EF440" s="2"/>
      <c r="EG440" s="2"/>
      <c r="EH440" s="2"/>
      <c r="EI440" s="2"/>
      <c r="EJ440" s="2"/>
      <c r="EK440" s="2"/>
      <c r="EL440" s="2"/>
      <c r="EM440" s="2"/>
      <c r="EN440" s="2"/>
      <c r="EO440" s="2"/>
      <c r="EP440" s="2"/>
      <c r="EQ440" s="2"/>
      <c r="ER440" s="2"/>
      <c r="ES440" s="2"/>
      <c r="ET440" s="2"/>
      <c r="EU440" s="2"/>
      <c r="EV440" s="2"/>
      <c r="EW440" s="2"/>
      <c r="EX440" s="2"/>
      <c r="EY440" s="2"/>
      <c r="EZ440" s="2"/>
      <c r="FA440" s="2"/>
    </row>
    <row r="441" spans="1:157" ht="1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c r="DN441" s="2"/>
      <c r="DO441" s="2"/>
      <c r="DP441" s="2"/>
      <c r="DQ441" s="2"/>
      <c r="DR441" s="2"/>
      <c r="DS441" s="2"/>
      <c r="DT441" s="2"/>
      <c r="DU441" s="2"/>
      <c r="DV441" s="2"/>
      <c r="DW441" s="2"/>
      <c r="DX441" s="2"/>
      <c r="DY441" s="2"/>
      <c r="DZ441" s="2"/>
      <c r="EA441" s="2"/>
      <c r="EB441" s="2"/>
      <c r="EC441" s="2"/>
      <c r="ED441" s="2"/>
      <c r="EE441" s="2"/>
      <c r="EF441" s="2"/>
      <c r="EG441" s="2"/>
      <c r="EH441" s="2"/>
      <c r="EI441" s="2"/>
      <c r="EJ441" s="2"/>
      <c r="EK441" s="2"/>
      <c r="EL441" s="2"/>
      <c r="EM441" s="2"/>
      <c r="EN441" s="2"/>
      <c r="EO441" s="2"/>
      <c r="EP441" s="2"/>
      <c r="EQ441" s="2"/>
      <c r="ER441" s="2"/>
      <c r="ES441" s="2"/>
      <c r="ET441" s="2"/>
      <c r="EU441" s="2"/>
      <c r="EV441" s="2"/>
      <c r="EW441" s="2"/>
      <c r="EX441" s="2"/>
      <c r="EY441" s="2"/>
      <c r="EZ441" s="2"/>
      <c r="FA441" s="2"/>
    </row>
    <row r="442" spans="1:157" ht="1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c r="DJ442" s="2"/>
      <c r="DK442" s="2"/>
      <c r="DL442" s="2"/>
      <c r="DM442" s="2"/>
      <c r="DN442" s="2"/>
      <c r="DO442" s="2"/>
      <c r="DP442" s="2"/>
      <c r="DQ442" s="2"/>
      <c r="DR442" s="2"/>
      <c r="DS442" s="2"/>
      <c r="DT442" s="2"/>
      <c r="DU442" s="2"/>
      <c r="DV442" s="2"/>
      <c r="DW442" s="2"/>
      <c r="DX442" s="2"/>
      <c r="DY442" s="2"/>
      <c r="DZ442" s="2"/>
      <c r="EA442" s="2"/>
      <c r="EB442" s="2"/>
      <c r="EC442" s="2"/>
      <c r="ED442" s="2"/>
      <c r="EE442" s="2"/>
      <c r="EF442" s="2"/>
      <c r="EG442" s="2"/>
      <c r="EH442" s="2"/>
      <c r="EI442" s="2"/>
      <c r="EJ442" s="2"/>
      <c r="EK442" s="2"/>
      <c r="EL442" s="2"/>
      <c r="EM442" s="2"/>
      <c r="EN442" s="2"/>
      <c r="EO442" s="2"/>
      <c r="EP442" s="2"/>
      <c r="EQ442" s="2"/>
      <c r="ER442" s="2"/>
      <c r="ES442" s="2"/>
      <c r="ET442" s="2"/>
      <c r="EU442" s="2"/>
      <c r="EV442" s="2"/>
      <c r="EW442" s="2"/>
      <c r="EX442" s="2"/>
      <c r="EY442" s="2"/>
      <c r="EZ442" s="2"/>
      <c r="FA442" s="2"/>
    </row>
    <row r="443" spans="1:157" ht="1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c r="DX443" s="2"/>
      <c r="DY443" s="2"/>
      <c r="DZ443" s="2"/>
      <c r="EA443" s="2"/>
      <c r="EB443" s="2"/>
      <c r="EC443" s="2"/>
      <c r="ED443" s="2"/>
      <c r="EE443" s="2"/>
      <c r="EF443" s="2"/>
      <c r="EG443" s="2"/>
      <c r="EH443" s="2"/>
      <c r="EI443" s="2"/>
      <c r="EJ443" s="2"/>
      <c r="EK443" s="2"/>
      <c r="EL443" s="2"/>
      <c r="EM443" s="2"/>
      <c r="EN443" s="2"/>
      <c r="EO443" s="2"/>
      <c r="EP443" s="2"/>
      <c r="EQ443" s="2"/>
      <c r="ER443" s="2"/>
      <c r="ES443" s="2"/>
      <c r="ET443" s="2"/>
      <c r="EU443" s="2"/>
      <c r="EV443" s="2"/>
      <c r="EW443" s="2"/>
      <c r="EX443" s="2"/>
      <c r="EY443" s="2"/>
      <c r="EZ443" s="2"/>
      <c r="FA443" s="2"/>
    </row>
    <row r="444" spans="1:157" ht="1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c r="DP444" s="2"/>
      <c r="DQ444" s="2"/>
      <c r="DR444" s="2"/>
      <c r="DS444" s="2"/>
      <c r="DT444" s="2"/>
      <c r="DU444" s="2"/>
      <c r="DV444" s="2"/>
      <c r="DW444" s="2"/>
      <c r="DX444" s="2"/>
      <c r="DY444" s="2"/>
      <c r="DZ444" s="2"/>
      <c r="EA444" s="2"/>
      <c r="EB444" s="2"/>
      <c r="EC444" s="2"/>
      <c r="ED444" s="2"/>
      <c r="EE444" s="2"/>
      <c r="EF444" s="2"/>
      <c r="EG444" s="2"/>
      <c r="EH444" s="2"/>
      <c r="EI444" s="2"/>
      <c r="EJ444" s="2"/>
      <c r="EK444" s="2"/>
      <c r="EL444" s="2"/>
      <c r="EM444" s="2"/>
      <c r="EN444" s="2"/>
      <c r="EO444" s="2"/>
      <c r="EP444" s="2"/>
      <c r="EQ444" s="2"/>
      <c r="ER444" s="2"/>
      <c r="ES444" s="2"/>
      <c r="ET444" s="2"/>
      <c r="EU444" s="2"/>
      <c r="EV444" s="2"/>
      <c r="EW444" s="2"/>
      <c r="EX444" s="2"/>
      <c r="EY444" s="2"/>
      <c r="EZ444" s="2"/>
      <c r="FA444" s="2"/>
    </row>
    <row r="445" spans="1:157" ht="1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c r="DP445" s="2"/>
      <c r="DQ445" s="2"/>
      <c r="DR445" s="2"/>
      <c r="DS445" s="2"/>
      <c r="DT445" s="2"/>
      <c r="DU445" s="2"/>
      <c r="DV445" s="2"/>
      <c r="DW445" s="2"/>
      <c r="DX445" s="2"/>
      <c r="DY445" s="2"/>
      <c r="DZ445" s="2"/>
      <c r="EA445" s="2"/>
      <c r="EB445" s="2"/>
      <c r="EC445" s="2"/>
      <c r="ED445" s="2"/>
      <c r="EE445" s="2"/>
      <c r="EF445" s="2"/>
      <c r="EG445" s="2"/>
      <c r="EH445" s="2"/>
      <c r="EI445" s="2"/>
      <c r="EJ445" s="2"/>
      <c r="EK445" s="2"/>
      <c r="EL445" s="2"/>
      <c r="EM445" s="2"/>
      <c r="EN445" s="2"/>
      <c r="EO445" s="2"/>
      <c r="EP445" s="2"/>
      <c r="EQ445" s="2"/>
      <c r="ER445" s="2"/>
      <c r="ES445" s="2"/>
      <c r="ET445" s="2"/>
      <c r="EU445" s="2"/>
      <c r="EV445" s="2"/>
      <c r="EW445" s="2"/>
      <c r="EX445" s="2"/>
      <c r="EY445" s="2"/>
      <c r="EZ445" s="2"/>
      <c r="FA445" s="2"/>
    </row>
    <row r="446" spans="1:157" ht="1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c r="DN446" s="2"/>
      <c r="DO446" s="2"/>
      <c r="DP446" s="2"/>
      <c r="DQ446" s="2"/>
      <c r="DR446" s="2"/>
      <c r="DS446" s="2"/>
      <c r="DT446" s="2"/>
      <c r="DU446" s="2"/>
      <c r="DV446" s="2"/>
      <c r="DW446" s="2"/>
      <c r="DX446" s="2"/>
      <c r="DY446" s="2"/>
      <c r="DZ446" s="2"/>
      <c r="EA446" s="2"/>
      <c r="EB446" s="2"/>
      <c r="EC446" s="2"/>
      <c r="ED446" s="2"/>
      <c r="EE446" s="2"/>
      <c r="EF446" s="2"/>
      <c r="EG446" s="2"/>
      <c r="EH446" s="2"/>
      <c r="EI446" s="2"/>
      <c r="EJ446" s="2"/>
      <c r="EK446" s="2"/>
      <c r="EL446" s="2"/>
      <c r="EM446" s="2"/>
      <c r="EN446" s="2"/>
      <c r="EO446" s="2"/>
      <c r="EP446" s="2"/>
      <c r="EQ446" s="2"/>
      <c r="ER446" s="2"/>
      <c r="ES446" s="2"/>
      <c r="ET446" s="2"/>
      <c r="EU446" s="2"/>
      <c r="EV446" s="2"/>
      <c r="EW446" s="2"/>
      <c r="EX446" s="2"/>
      <c r="EY446" s="2"/>
      <c r="EZ446" s="2"/>
      <c r="FA446" s="2"/>
    </row>
    <row r="447" spans="1:157" ht="1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c r="DH447" s="2"/>
      <c r="DI447" s="2"/>
      <c r="DJ447" s="2"/>
      <c r="DK447" s="2"/>
      <c r="DL447" s="2"/>
      <c r="DM447" s="2"/>
      <c r="DN447" s="2"/>
      <c r="DO447" s="2"/>
      <c r="DP447" s="2"/>
      <c r="DQ447" s="2"/>
      <c r="DR447" s="2"/>
      <c r="DS447" s="2"/>
      <c r="DT447" s="2"/>
      <c r="DU447" s="2"/>
      <c r="DV447" s="2"/>
      <c r="DW447" s="2"/>
      <c r="DX447" s="2"/>
      <c r="DY447" s="2"/>
      <c r="DZ447" s="2"/>
      <c r="EA447" s="2"/>
      <c r="EB447" s="2"/>
      <c r="EC447" s="2"/>
      <c r="ED447" s="2"/>
      <c r="EE447" s="2"/>
      <c r="EF447" s="2"/>
      <c r="EG447" s="2"/>
      <c r="EH447" s="2"/>
      <c r="EI447" s="2"/>
      <c r="EJ447" s="2"/>
      <c r="EK447" s="2"/>
      <c r="EL447" s="2"/>
      <c r="EM447" s="2"/>
      <c r="EN447" s="2"/>
      <c r="EO447" s="2"/>
      <c r="EP447" s="2"/>
      <c r="EQ447" s="2"/>
      <c r="ER447" s="2"/>
      <c r="ES447" s="2"/>
      <c r="ET447" s="2"/>
      <c r="EU447" s="2"/>
      <c r="EV447" s="2"/>
      <c r="EW447" s="2"/>
      <c r="EX447" s="2"/>
      <c r="EY447" s="2"/>
      <c r="EZ447" s="2"/>
      <c r="FA447" s="2"/>
    </row>
    <row r="448" spans="1:157" ht="1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c r="DC448" s="2"/>
      <c r="DD448" s="2"/>
      <c r="DE448" s="2"/>
      <c r="DF448" s="2"/>
      <c r="DG448" s="2"/>
      <c r="DH448" s="2"/>
      <c r="DI448" s="2"/>
      <c r="DJ448" s="2"/>
      <c r="DK448" s="2"/>
      <c r="DL448" s="2"/>
      <c r="DM448" s="2"/>
      <c r="DN448" s="2"/>
      <c r="DO448" s="2"/>
      <c r="DP448" s="2"/>
      <c r="DQ448" s="2"/>
      <c r="DR448" s="2"/>
      <c r="DS448" s="2"/>
      <c r="DT448" s="2"/>
      <c r="DU448" s="2"/>
      <c r="DV448" s="2"/>
      <c r="DW448" s="2"/>
      <c r="DX448" s="2"/>
      <c r="DY448" s="2"/>
      <c r="DZ448" s="2"/>
      <c r="EA448" s="2"/>
      <c r="EB448" s="2"/>
      <c r="EC448" s="2"/>
      <c r="ED448" s="2"/>
      <c r="EE448" s="2"/>
      <c r="EF448" s="2"/>
      <c r="EG448" s="2"/>
      <c r="EH448" s="2"/>
      <c r="EI448" s="2"/>
      <c r="EJ448" s="2"/>
      <c r="EK448" s="2"/>
      <c r="EL448" s="2"/>
      <c r="EM448" s="2"/>
      <c r="EN448" s="2"/>
      <c r="EO448" s="2"/>
      <c r="EP448" s="2"/>
      <c r="EQ448" s="2"/>
      <c r="ER448" s="2"/>
      <c r="ES448" s="2"/>
      <c r="ET448" s="2"/>
      <c r="EU448" s="2"/>
      <c r="EV448" s="2"/>
      <c r="EW448" s="2"/>
      <c r="EX448" s="2"/>
      <c r="EY448" s="2"/>
      <c r="EZ448" s="2"/>
      <c r="FA448" s="2"/>
    </row>
    <row r="449" spans="1:157" ht="1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c r="DE449" s="2"/>
      <c r="DF449" s="2"/>
      <c r="DG449" s="2"/>
      <c r="DH449" s="2"/>
      <c r="DI449" s="2"/>
      <c r="DJ449" s="2"/>
      <c r="DK449" s="2"/>
      <c r="DL449" s="2"/>
      <c r="DM449" s="2"/>
      <c r="DN449" s="2"/>
      <c r="DO449" s="2"/>
      <c r="DP449" s="2"/>
      <c r="DQ449" s="2"/>
      <c r="DR449" s="2"/>
      <c r="DS449" s="2"/>
      <c r="DT449" s="2"/>
      <c r="DU449" s="2"/>
      <c r="DV449" s="2"/>
      <c r="DW449" s="2"/>
      <c r="DX449" s="2"/>
      <c r="DY449" s="2"/>
      <c r="DZ449" s="2"/>
      <c r="EA449" s="2"/>
      <c r="EB449" s="2"/>
      <c r="EC449" s="2"/>
      <c r="ED449" s="2"/>
      <c r="EE449" s="2"/>
      <c r="EF449" s="2"/>
      <c r="EG449" s="2"/>
      <c r="EH449" s="2"/>
      <c r="EI449" s="2"/>
      <c r="EJ449" s="2"/>
      <c r="EK449" s="2"/>
      <c r="EL449" s="2"/>
      <c r="EM449" s="2"/>
      <c r="EN449" s="2"/>
      <c r="EO449" s="2"/>
      <c r="EP449" s="2"/>
      <c r="EQ449" s="2"/>
      <c r="ER449" s="2"/>
      <c r="ES449" s="2"/>
      <c r="ET449" s="2"/>
      <c r="EU449" s="2"/>
      <c r="EV449" s="2"/>
      <c r="EW449" s="2"/>
      <c r="EX449" s="2"/>
      <c r="EY449" s="2"/>
      <c r="EZ449" s="2"/>
      <c r="FA449" s="2"/>
    </row>
    <row r="450" spans="1:157" ht="1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c r="DH450" s="2"/>
      <c r="DI450" s="2"/>
      <c r="DJ450" s="2"/>
      <c r="DK450" s="2"/>
      <c r="DL450" s="2"/>
      <c r="DM450" s="2"/>
      <c r="DN450" s="2"/>
      <c r="DO450" s="2"/>
      <c r="DP450" s="2"/>
      <c r="DQ450" s="2"/>
      <c r="DR450" s="2"/>
      <c r="DS450" s="2"/>
      <c r="DT450" s="2"/>
      <c r="DU450" s="2"/>
      <c r="DV450" s="2"/>
      <c r="DW450" s="2"/>
      <c r="DX450" s="2"/>
      <c r="DY450" s="2"/>
      <c r="DZ450" s="2"/>
      <c r="EA450" s="2"/>
      <c r="EB450" s="2"/>
      <c r="EC450" s="2"/>
      <c r="ED450" s="2"/>
      <c r="EE450" s="2"/>
      <c r="EF450" s="2"/>
      <c r="EG450" s="2"/>
      <c r="EH450" s="2"/>
      <c r="EI450" s="2"/>
      <c r="EJ450" s="2"/>
      <c r="EK450" s="2"/>
      <c r="EL450" s="2"/>
      <c r="EM450" s="2"/>
      <c r="EN450" s="2"/>
      <c r="EO450" s="2"/>
      <c r="EP450" s="2"/>
      <c r="EQ450" s="2"/>
      <c r="ER450" s="2"/>
      <c r="ES450" s="2"/>
      <c r="ET450" s="2"/>
      <c r="EU450" s="2"/>
      <c r="EV450" s="2"/>
      <c r="EW450" s="2"/>
      <c r="EX450" s="2"/>
      <c r="EY450" s="2"/>
      <c r="EZ450" s="2"/>
      <c r="FA450" s="2"/>
    </row>
    <row r="451" spans="1:157" ht="1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c r="DH451" s="2"/>
      <c r="DI451" s="2"/>
      <c r="DJ451" s="2"/>
      <c r="DK451" s="2"/>
      <c r="DL451" s="2"/>
      <c r="DM451" s="2"/>
      <c r="DN451" s="2"/>
      <c r="DO451" s="2"/>
      <c r="DP451" s="2"/>
      <c r="DQ451" s="2"/>
      <c r="DR451" s="2"/>
      <c r="DS451" s="2"/>
      <c r="DT451" s="2"/>
      <c r="DU451" s="2"/>
      <c r="DV451" s="2"/>
      <c r="DW451" s="2"/>
      <c r="DX451" s="2"/>
      <c r="DY451" s="2"/>
      <c r="DZ451" s="2"/>
      <c r="EA451" s="2"/>
      <c r="EB451" s="2"/>
      <c r="EC451" s="2"/>
      <c r="ED451" s="2"/>
      <c r="EE451" s="2"/>
      <c r="EF451" s="2"/>
      <c r="EG451" s="2"/>
      <c r="EH451" s="2"/>
      <c r="EI451" s="2"/>
      <c r="EJ451" s="2"/>
      <c r="EK451" s="2"/>
      <c r="EL451" s="2"/>
      <c r="EM451" s="2"/>
      <c r="EN451" s="2"/>
      <c r="EO451" s="2"/>
      <c r="EP451" s="2"/>
      <c r="EQ451" s="2"/>
      <c r="ER451" s="2"/>
      <c r="ES451" s="2"/>
      <c r="ET451" s="2"/>
      <c r="EU451" s="2"/>
      <c r="EV451" s="2"/>
      <c r="EW451" s="2"/>
      <c r="EX451" s="2"/>
      <c r="EY451" s="2"/>
      <c r="EZ451" s="2"/>
      <c r="FA451" s="2"/>
    </row>
    <row r="452" spans="1:157" ht="1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c r="DJ452" s="2"/>
      <c r="DK452" s="2"/>
      <c r="DL452" s="2"/>
      <c r="DM452" s="2"/>
      <c r="DN452" s="2"/>
      <c r="DO452" s="2"/>
      <c r="DP452" s="2"/>
      <c r="DQ452" s="2"/>
      <c r="DR452" s="2"/>
      <c r="DS452" s="2"/>
      <c r="DT452" s="2"/>
      <c r="DU452" s="2"/>
      <c r="DV452" s="2"/>
      <c r="DW452" s="2"/>
      <c r="DX452" s="2"/>
      <c r="DY452" s="2"/>
      <c r="DZ452" s="2"/>
      <c r="EA452" s="2"/>
      <c r="EB452" s="2"/>
      <c r="EC452" s="2"/>
      <c r="ED452" s="2"/>
      <c r="EE452" s="2"/>
      <c r="EF452" s="2"/>
      <c r="EG452" s="2"/>
      <c r="EH452" s="2"/>
      <c r="EI452" s="2"/>
      <c r="EJ452" s="2"/>
      <c r="EK452" s="2"/>
      <c r="EL452" s="2"/>
      <c r="EM452" s="2"/>
      <c r="EN452" s="2"/>
      <c r="EO452" s="2"/>
      <c r="EP452" s="2"/>
      <c r="EQ452" s="2"/>
      <c r="ER452" s="2"/>
      <c r="ES452" s="2"/>
      <c r="ET452" s="2"/>
      <c r="EU452" s="2"/>
      <c r="EV452" s="2"/>
      <c r="EW452" s="2"/>
      <c r="EX452" s="2"/>
      <c r="EY452" s="2"/>
      <c r="EZ452" s="2"/>
      <c r="FA452" s="2"/>
    </row>
    <row r="453" spans="1:157" ht="1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c r="DC453" s="2"/>
      <c r="DD453" s="2"/>
      <c r="DE453" s="2"/>
      <c r="DF453" s="2"/>
      <c r="DG453" s="2"/>
      <c r="DH453" s="2"/>
      <c r="DI453" s="2"/>
      <c r="DJ453" s="2"/>
      <c r="DK453" s="2"/>
      <c r="DL453" s="2"/>
      <c r="DM453" s="2"/>
      <c r="DN453" s="2"/>
      <c r="DO453" s="2"/>
      <c r="DP453" s="2"/>
      <c r="DQ453" s="2"/>
      <c r="DR453" s="2"/>
      <c r="DS453" s="2"/>
      <c r="DT453" s="2"/>
      <c r="DU453" s="2"/>
      <c r="DV453" s="2"/>
      <c r="DW453" s="2"/>
      <c r="DX453" s="2"/>
      <c r="DY453" s="2"/>
      <c r="DZ453" s="2"/>
      <c r="EA453" s="2"/>
      <c r="EB453" s="2"/>
      <c r="EC453" s="2"/>
      <c r="ED453" s="2"/>
      <c r="EE453" s="2"/>
      <c r="EF453" s="2"/>
      <c r="EG453" s="2"/>
      <c r="EH453" s="2"/>
      <c r="EI453" s="2"/>
      <c r="EJ453" s="2"/>
      <c r="EK453" s="2"/>
      <c r="EL453" s="2"/>
      <c r="EM453" s="2"/>
      <c r="EN453" s="2"/>
      <c r="EO453" s="2"/>
      <c r="EP453" s="2"/>
      <c r="EQ453" s="2"/>
      <c r="ER453" s="2"/>
      <c r="ES453" s="2"/>
      <c r="ET453" s="2"/>
      <c r="EU453" s="2"/>
      <c r="EV453" s="2"/>
      <c r="EW453" s="2"/>
      <c r="EX453" s="2"/>
      <c r="EY453" s="2"/>
      <c r="EZ453" s="2"/>
      <c r="FA453" s="2"/>
    </row>
    <row r="454" spans="1:157" ht="1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X454" s="2"/>
      <c r="CY454" s="2"/>
      <c r="CZ454" s="2"/>
      <c r="DA454" s="2"/>
      <c r="DB454" s="2"/>
      <c r="DC454" s="2"/>
      <c r="DD454" s="2"/>
      <c r="DE454" s="2"/>
      <c r="DF454" s="2"/>
      <c r="DG454" s="2"/>
      <c r="DH454" s="2"/>
      <c r="DI454" s="2"/>
      <c r="DJ454" s="2"/>
      <c r="DK454" s="2"/>
      <c r="DL454" s="2"/>
      <c r="DM454" s="2"/>
      <c r="DN454" s="2"/>
      <c r="DO454" s="2"/>
      <c r="DP454" s="2"/>
      <c r="DQ454" s="2"/>
      <c r="DR454" s="2"/>
      <c r="DS454" s="2"/>
      <c r="DT454" s="2"/>
      <c r="DU454" s="2"/>
      <c r="DV454" s="2"/>
      <c r="DW454" s="2"/>
      <c r="DX454" s="2"/>
      <c r="DY454" s="2"/>
      <c r="DZ454" s="2"/>
      <c r="EA454" s="2"/>
      <c r="EB454" s="2"/>
      <c r="EC454" s="2"/>
      <c r="ED454" s="2"/>
      <c r="EE454" s="2"/>
      <c r="EF454" s="2"/>
      <c r="EG454" s="2"/>
      <c r="EH454" s="2"/>
      <c r="EI454" s="2"/>
      <c r="EJ454" s="2"/>
      <c r="EK454" s="2"/>
      <c r="EL454" s="2"/>
      <c r="EM454" s="2"/>
      <c r="EN454" s="2"/>
      <c r="EO454" s="2"/>
      <c r="EP454" s="2"/>
      <c r="EQ454" s="2"/>
      <c r="ER454" s="2"/>
      <c r="ES454" s="2"/>
      <c r="ET454" s="2"/>
      <c r="EU454" s="2"/>
      <c r="EV454" s="2"/>
      <c r="EW454" s="2"/>
      <c r="EX454" s="2"/>
      <c r="EY454" s="2"/>
      <c r="EZ454" s="2"/>
      <c r="FA454" s="2"/>
    </row>
    <row r="455" spans="1:157" ht="1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c r="DC455" s="2"/>
      <c r="DD455" s="2"/>
      <c r="DE455" s="2"/>
      <c r="DF455" s="2"/>
      <c r="DG455" s="2"/>
      <c r="DH455" s="2"/>
      <c r="DI455" s="2"/>
      <c r="DJ455" s="2"/>
      <c r="DK455" s="2"/>
      <c r="DL455" s="2"/>
      <c r="DM455" s="2"/>
      <c r="DN455" s="2"/>
      <c r="DO455" s="2"/>
      <c r="DP455" s="2"/>
      <c r="DQ455" s="2"/>
      <c r="DR455" s="2"/>
      <c r="DS455" s="2"/>
      <c r="DT455" s="2"/>
      <c r="DU455" s="2"/>
      <c r="DV455" s="2"/>
      <c r="DW455" s="2"/>
      <c r="DX455" s="2"/>
      <c r="DY455" s="2"/>
      <c r="DZ455" s="2"/>
      <c r="EA455" s="2"/>
      <c r="EB455" s="2"/>
      <c r="EC455" s="2"/>
      <c r="ED455" s="2"/>
      <c r="EE455" s="2"/>
      <c r="EF455" s="2"/>
      <c r="EG455" s="2"/>
      <c r="EH455" s="2"/>
      <c r="EI455" s="2"/>
      <c r="EJ455" s="2"/>
      <c r="EK455" s="2"/>
      <c r="EL455" s="2"/>
      <c r="EM455" s="2"/>
      <c r="EN455" s="2"/>
      <c r="EO455" s="2"/>
      <c r="EP455" s="2"/>
      <c r="EQ455" s="2"/>
      <c r="ER455" s="2"/>
      <c r="ES455" s="2"/>
      <c r="ET455" s="2"/>
      <c r="EU455" s="2"/>
      <c r="EV455" s="2"/>
      <c r="EW455" s="2"/>
      <c r="EX455" s="2"/>
      <c r="EY455" s="2"/>
      <c r="EZ455" s="2"/>
      <c r="FA455" s="2"/>
    </row>
    <row r="456" spans="1:157" ht="1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2"/>
      <c r="DC456" s="2"/>
      <c r="DD456" s="2"/>
      <c r="DE456" s="2"/>
      <c r="DF456" s="2"/>
      <c r="DG456" s="2"/>
      <c r="DH456" s="2"/>
      <c r="DI456" s="2"/>
      <c r="DJ456" s="2"/>
      <c r="DK456" s="2"/>
      <c r="DL456" s="2"/>
      <c r="DM456" s="2"/>
      <c r="DN456" s="2"/>
      <c r="DO456" s="2"/>
      <c r="DP456" s="2"/>
      <c r="DQ456" s="2"/>
      <c r="DR456" s="2"/>
      <c r="DS456" s="2"/>
      <c r="DT456" s="2"/>
      <c r="DU456" s="2"/>
      <c r="DV456" s="2"/>
      <c r="DW456" s="2"/>
      <c r="DX456" s="2"/>
      <c r="DY456" s="2"/>
      <c r="DZ456" s="2"/>
      <c r="EA456" s="2"/>
      <c r="EB456" s="2"/>
      <c r="EC456" s="2"/>
      <c r="ED456" s="2"/>
      <c r="EE456" s="2"/>
      <c r="EF456" s="2"/>
      <c r="EG456" s="2"/>
      <c r="EH456" s="2"/>
      <c r="EI456" s="2"/>
      <c r="EJ456" s="2"/>
      <c r="EK456" s="2"/>
      <c r="EL456" s="2"/>
      <c r="EM456" s="2"/>
      <c r="EN456" s="2"/>
      <c r="EO456" s="2"/>
      <c r="EP456" s="2"/>
      <c r="EQ456" s="2"/>
      <c r="ER456" s="2"/>
      <c r="ES456" s="2"/>
      <c r="ET456" s="2"/>
      <c r="EU456" s="2"/>
      <c r="EV456" s="2"/>
      <c r="EW456" s="2"/>
      <c r="EX456" s="2"/>
      <c r="EY456" s="2"/>
      <c r="EZ456" s="2"/>
      <c r="FA456" s="2"/>
    </row>
    <row r="457" spans="1:157" ht="1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c r="CQ457" s="2"/>
      <c r="CR457" s="2"/>
      <c r="CS457" s="2"/>
      <c r="CT457" s="2"/>
      <c r="CU457" s="2"/>
      <c r="CV457" s="2"/>
      <c r="CW457" s="2"/>
      <c r="CX457" s="2"/>
      <c r="CY457" s="2"/>
      <c r="CZ457" s="2"/>
      <c r="DA457" s="2"/>
      <c r="DB457" s="2"/>
      <c r="DC457" s="2"/>
      <c r="DD457" s="2"/>
      <c r="DE457" s="2"/>
      <c r="DF457" s="2"/>
      <c r="DG457" s="2"/>
      <c r="DH457" s="2"/>
      <c r="DI457" s="2"/>
      <c r="DJ457" s="2"/>
      <c r="DK457" s="2"/>
      <c r="DL457" s="2"/>
      <c r="DM457" s="2"/>
      <c r="DN457" s="2"/>
      <c r="DO457" s="2"/>
      <c r="DP457" s="2"/>
      <c r="DQ457" s="2"/>
      <c r="DR457" s="2"/>
      <c r="DS457" s="2"/>
      <c r="DT457" s="2"/>
      <c r="DU457" s="2"/>
      <c r="DV457" s="2"/>
      <c r="DW457" s="2"/>
      <c r="DX457" s="2"/>
      <c r="DY457" s="2"/>
      <c r="DZ457" s="2"/>
      <c r="EA457" s="2"/>
      <c r="EB457" s="2"/>
      <c r="EC457" s="2"/>
      <c r="ED457" s="2"/>
      <c r="EE457" s="2"/>
      <c r="EF457" s="2"/>
      <c r="EG457" s="2"/>
      <c r="EH457" s="2"/>
      <c r="EI457" s="2"/>
      <c r="EJ457" s="2"/>
      <c r="EK457" s="2"/>
      <c r="EL457" s="2"/>
      <c r="EM457" s="2"/>
      <c r="EN457" s="2"/>
      <c r="EO457" s="2"/>
      <c r="EP457" s="2"/>
      <c r="EQ457" s="2"/>
      <c r="ER457" s="2"/>
      <c r="ES457" s="2"/>
      <c r="ET457" s="2"/>
      <c r="EU457" s="2"/>
      <c r="EV457" s="2"/>
      <c r="EW457" s="2"/>
      <c r="EX457" s="2"/>
      <c r="EY457" s="2"/>
      <c r="EZ457" s="2"/>
      <c r="FA457" s="2"/>
    </row>
    <row r="458" spans="1:157" ht="1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c r="CW458" s="2"/>
      <c r="CX458" s="2"/>
      <c r="CY458" s="2"/>
      <c r="CZ458" s="2"/>
      <c r="DA458" s="2"/>
      <c r="DB458" s="2"/>
      <c r="DC458" s="2"/>
      <c r="DD458" s="2"/>
      <c r="DE458" s="2"/>
      <c r="DF458" s="2"/>
      <c r="DG458" s="2"/>
      <c r="DH458" s="2"/>
      <c r="DI458" s="2"/>
      <c r="DJ458" s="2"/>
      <c r="DK458" s="2"/>
      <c r="DL458" s="2"/>
      <c r="DM458" s="2"/>
      <c r="DN458" s="2"/>
      <c r="DO458" s="2"/>
      <c r="DP458" s="2"/>
      <c r="DQ458" s="2"/>
      <c r="DR458" s="2"/>
      <c r="DS458" s="2"/>
      <c r="DT458" s="2"/>
      <c r="DU458" s="2"/>
      <c r="DV458" s="2"/>
      <c r="DW458" s="2"/>
      <c r="DX458" s="2"/>
      <c r="DY458" s="2"/>
      <c r="DZ458" s="2"/>
      <c r="EA458" s="2"/>
      <c r="EB458" s="2"/>
      <c r="EC458" s="2"/>
      <c r="ED458" s="2"/>
      <c r="EE458" s="2"/>
      <c r="EF458" s="2"/>
      <c r="EG458" s="2"/>
      <c r="EH458" s="2"/>
      <c r="EI458" s="2"/>
      <c r="EJ458" s="2"/>
      <c r="EK458" s="2"/>
      <c r="EL458" s="2"/>
      <c r="EM458" s="2"/>
      <c r="EN458" s="2"/>
      <c r="EO458" s="2"/>
      <c r="EP458" s="2"/>
      <c r="EQ458" s="2"/>
      <c r="ER458" s="2"/>
      <c r="ES458" s="2"/>
      <c r="ET458" s="2"/>
      <c r="EU458" s="2"/>
      <c r="EV458" s="2"/>
      <c r="EW458" s="2"/>
      <c r="EX458" s="2"/>
      <c r="EY458" s="2"/>
      <c r="EZ458" s="2"/>
      <c r="FA458" s="2"/>
    </row>
    <row r="459" spans="1:157" ht="1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c r="CW459" s="2"/>
      <c r="CX459" s="2"/>
      <c r="CY459" s="2"/>
      <c r="CZ459" s="2"/>
      <c r="DA459" s="2"/>
      <c r="DB459" s="2"/>
      <c r="DC459" s="2"/>
      <c r="DD459" s="2"/>
      <c r="DE459" s="2"/>
      <c r="DF459" s="2"/>
      <c r="DG459" s="2"/>
      <c r="DH459" s="2"/>
      <c r="DI459" s="2"/>
      <c r="DJ459" s="2"/>
      <c r="DK459" s="2"/>
      <c r="DL459" s="2"/>
      <c r="DM459" s="2"/>
      <c r="DN459" s="2"/>
      <c r="DO459" s="2"/>
      <c r="DP459" s="2"/>
      <c r="DQ459" s="2"/>
      <c r="DR459" s="2"/>
      <c r="DS459" s="2"/>
      <c r="DT459" s="2"/>
      <c r="DU459" s="2"/>
      <c r="DV459" s="2"/>
      <c r="DW459" s="2"/>
      <c r="DX459" s="2"/>
      <c r="DY459" s="2"/>
      <c r="DZ459" s="2"/>
      <c r="EA459" s="2"/>
      <c r="EB459" s="2"/>
      <c r="EC459" s="2"/>
      <c r="ED459" s="2"/>
      <c r="EE459" s="2"/>
      <c r="EF459" s="2"/>
      <c r="EG459" s="2"/>
      <c r="EH459" s="2"/>
      <c r="EI459" s="2"/>
      <c r="EJ459" s="2"/>
      <c r="EK459" s="2"/>
      <c r="EL459" s="2"/>
      <c r="EM459" s="2"/>
      <c r="EN459" s="2"/>
      <c r="EO459" s="2"/>
      <c r="EP459" s="2"/>
      <c r="EQ459" s="2"/>
      <c r="ER459" s="2"/>
      <c r="ES459" s="2"/>
      <c r="ET459" s="2"/>
      <c r="EU459" s="2"/>
      <c r="EV459" s="2"/>
      <c r="EW459" s="2"/>
      <c r="EX459" s="2"/>
      <c r="EY459" s="2"/>
      <c r="EZ459" s="2"/>
      <c r="FA459" s="2"/>
    </row>
    <row r="460" spans="1:157" ht="1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c r="CN460" s="2"/>
      <c r="CO460" s="2"/>
      <c r="CP460" s="2"/>
      <c r="CQ460" s="2"/>
      <c r="CR460" s="2"/>
      <c r="CS460" s="2"/>
      <c r="CT460" s="2"/>
      <c r="CU460" s="2"/>
      <c r="CV460" s="2"/>
      <c r="CW460" s="2"/>
      <c r="CX460" s="2"/>
      <c r="CY460" s="2"/>
      <c r="CZ460" s="2"/>
      <c r="DA460" s="2"/>
      <c r="DB460" s="2"/>
      <c r="DC460" s="2"/>
      <c r="DD460" s="2"/>
      <c r="DE460" s="2"/>
      <c r="DF460" s="2"/>
      <c r="DG460" s="2"/>
      <c r="DH460" s="2"/>
      <c r="DI460" s="2"/>
      <c r="DJ460" s="2"/>
      <c r="DK460" s="2"/>
      <c r="DL460" s="2"/>
      <c r="DM460" s="2"/>
      <c r="DN460" s="2"/>
      <c r="DO460" s="2"/>
      <c r="DP460" s="2"/>
      <c r="DQ460" s="2"/>
      <c r="DR460" s="2"/>
      <c r="DS460" s="2"/>
      <c r="DT460" s="2"/>
      <c r="DU460" s="2"/>
      <c r="DV460" s="2"/>
      <c r="DW460" s="2"/>
      <c r="DX460" s="2"/>
      <c r="DY460" s="2"/>
      <c r="DZ460" s="2"/>
      <c r="EA460" s="2"/>
      <c r="EB460" s="2"/>
      <c r="EC460" s="2"/>
      <c r="ED460" s="2"/>
      <c r="EE460" s="2"/>
      <c r="EF460" s="2"/>
      <c r="EG460" s="2"/>
      <c r="EH460" s="2"/>
      <c r="EI460" s="2"/>
      <c r="EJ460" s="2"/>
      <c r="EK460" s="2"/>
      <c r="EL460" s="2"/>
      <c r="EM460" s="2"/>
      <c r="EN460" s="2"/>
      <c r="EO460" s="2"/>
      <c r="EP460" s="2"/>
      <c r="EQ460" s="2"/>
      <c r="ER460" s="2"/>
      <c r="ES460" s="2"/>
      <c r="ET460" s="2"/>
      <c r="EU460" s="2"/>
      <c r="EV460" s="2"/>
      <c r="EW460" s="2"/>
      <c r="EX460" s="2"/>
      <c r="EY460" s="2"/>
      <c r="EZ460" s="2"/>
      <c r="FA460" s="2"/>
    </row>
    <row r="461" spans="1:157" ht="1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2"/>
      <c r="DC461" s="2"/>
      <c r="DD461" s="2"/>
      <c r="DE461" s="2"/>
      <c r="DF461" s="2"/>
      <c r="DG461" s="2"/>
      <c r="DH461" s="2"/>
      <c r="DI461" s="2"/>
      <c r="DJ461" s="2"/>
      <c r="DK461" s="2"/>
      <c r="DL461" s="2"/>
      <c r="DM461" s="2"/>
      <c r="DN461" s="2"/>
      <c r="DO461" s="2"/>
      <c r="DP461" s="2"/>
      <c r="DQ461" s="2"/>
      <c r="DR461" s="2"/>
      <c r="DS461" s="2"/>
      <c r="DT461" s="2"/>
      <c r="DU461" s="2"/>
      <c r="DV461" s="2"/>
      <c r="DW461" s="2"/>
      <c r="DX461" s="2"/>
      <c r="DY461" s="2"/>
      <c r="DZ461" s="2"/>
      <c r="EA461" s="2"/>
      <c r="EB461" s="2"/>
      <c r="EC461" s="2"/>
      <c r="ED461" s="2"/>
      <c r="EE461" s="2"/>
      <c r="EF461" s="2"/>
      <c r="EG461" s="2"/>
      <c r="EH461" s="2"/>
      <c r="EI461" s="2"/>
      <c r="EJ461" s="2"/>
      <c r="EK461" s="2"/>
      <c r="EL461" s="2"/>
      <c r="EM461" s="2"/>
      <c r="EN461" s="2"/>
      <c r="EO461" s="2"/>
      <c r="EP461" s="2"/>
      <c r="EQ461" s="2"/>
      <c r="ER461" s="2"/>
      <c r="ES461" s="2"/>
      <c r="ET461" s="2"/>
      <c r="EU461" s="2"/>
      <c r="EV461" s="2"/>
      <c r="EW461" s="2"/>
      <c r="EX461" s="2"/>
      <c r="EY461" s="2"/>
      <c r="EZ461" s="2"/>
      <c r="FA461" s="2"/>
    </row>
    <row r="462" spans="1:157" ht="1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c r="DH462" s="2"/>
      <c r="DI462" s="2"/>
      <c r="DJ462" s="2"/>
      <c r="DK462" s="2"/>
      <c r="DL462" s="2"/>
      <c r="DM462" s="2"/>
      <c r="DN462" s="2"/>
      <c r="DO462" s="2"/>
      <c r="DP462" s="2"/>
      <c r="DQ462" s="2"/>
      <c r="DR462" s="2"/>
      <c r="DS462" s="2"/>
      <c r="DT462" s="2"/>
      <c r="DU462" s="2"/>
      <c r="DV462" s="2"/>
      <c r="DW462" s="2"/>
      <c r="DX462" s="2"/>
      <c r="DY462" s="2"/>
      <c r="DZ462" s="2"/>
      <c r="EA462" s="2"/>
      <c r="EB462" s="2"/>
      <c r="EC462" s="2"/>
      <c r="ED462" s="2"/>
      <c r="EE462" s="2"/>
      <c r="EF462" s="2"/>
      <c r="EG462" s="2"/>
      <c r="EH462" s="2"/>
      <c r="EI462" s="2"/>
      <c r="EJ462" s="2"/>
      <c r="EK462" s="2"/>
      <c r="EL462" s="2"/>
      <c r="EM462" s="2"/>
      <c r="EN462" s="2"/>
      <c r="EO462" s="2"/>
      <c r="EP462" s="2"/>
      <c r="EQ462" s="2"/>
      <c r="ER462" s="2"/>
      <c r="ES462" s="2"/>
      <c r="ET462" s="2"/>
      <c r="EU462" s="2"/>
      <c r="EV462" s="2"/>
      <c r="EW462" s="2"/>
      <c r="EX462" s="2"/>
      <c r="EY462" s="2"/>
      <c r="EZ462" s="2"/>
      <c r="FA462" s="2"/>
    </row>
    <row r="463" spans="1:157" ht="1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c r="DG463" s="2"/>
      <c r="DH463" s="2"/>
      <c r="DI463" s="2"/>
      <c r="DJ463" s="2"/>
      <c r="DK463" s="2"/>
      <c r="DL463" s="2"/>
      <c r="DM463" s="2"/>
      <c r="DN463" s="2"/>
      <c r="DO463" s="2"/>
      <c r="DP463" s="2"/>
      <c r="DQ463" s="2"/>
      <c r="DR463" s="2"/>
      <c r="DS463" s="2"/>
      <c r="DT463" s="2"/>
      <c r="DU463" s="2"/>
      <c r="DV463" s="2"/>
      <c r="DW463" s="2"/>
      <c r="DX463" s="2"/>
      <c r="DY463" s="2"/>
      <c r="DZ463" s="2"/>
      <c r="EA463" s="2"/>
      <c r="EB463" s="2"/>
      <c r="EC463" s="2"/>
      <c r="ED463" s="2"/>
      <c r="EE463" s="2"/>
      <c r="EF463" s="2"/>
      <c r="EG463" s="2"/>
      <c r="EH463" s="2"/>
      <c r="EI463" s="2"/>
      <c r="EJ463" s="2"/>
      <c r="EK463" s="2"/>
      <c r="EL463" s="2"/>
      <c r="EM463" s="2"/>
      <c r="EN463" s="2"/>
      <c r="EO463" s="2"/>
      <c r="EP463" s="2"/>
      <c r="EQ463" s="2"/>
      <c r="ER463" s="2"/>
      <c r="ES463" s="2"/>
      <c r="ET463" s="2"/>
      <c r="EU463" s="2"/>
      <c r="EV463" s="2"/>
      <c r="EW463" s="2"/>
      <c r="EX463" s="2"/>
      <c r="EY463" s="2"/>
      <c r="EZ463" s="2"/>
      <c r="FA463" s="2"/>
    </row>
    <row r="464" spans="1:157" ht="1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2"/>
      <c r="DC464" s="2"/>
      <c r="DD464" s="2"/>
      <c r="DE464" s="2"/>
      <c r="DF464" s="2"/>
      <c r="DG464" s="2"/>
      <c r="DH464" s="2"/>
      <c r="DI464" s="2"/>
      <c r="DJ464" s="2"/>
      <c r="DK464" s="2"/>
      <c r="DL464" s="2"/>
      <c r="DM464" s="2"/>
      <c r="DN464" s="2"/>
      <c r="DO464" s="2"/>
      <c r="DP464" s="2"/>
      <c r="DQ464" s="2"/>
      <c r="DR464" s="2"/>
      <c r="DS464" s="2"/>
      <c r="DT464" s="2"/>
      <c r="DU464" s="2"/>
      <c r="DV464" s="2"/>
      <c r="DW464" s="2"/>
      <c r="DX464" s="2"/>
      <c r="DY464" s="2"/>
      <c r="DZ464" s="2"/>
      <c r="EA464" s="2"/>
      <c r="EB464" s="2"/>
      <c r="EC464" s="2"/>
      <c r="ED464" s="2"/>
      <c r="EE464" s="2"/>
      <c r="EF464" s="2"/>
      <c r="EG464" s="2"/>
      <c r="EH464" s="2"/>
      <c r="EI464" s="2"/>
      <c r="EJ464" s="2"/>
      <c r="EK464" s="2"/>
      <c r="EL464" s="2"/>
      <c r="EM464" s="2"/>
      <c r="EN464" s="2"/>
      <c r="EO464" s="2"/>
      <c r="EP464" s="2"/>
      <c r="EQ464" s="2"/>
      <c r="ER464" s="2"/>
      <c r="ES464" s="2"/>
      <c r="ET464" s="2"/>
      <c r="EU464" s="2"/>
      <c r="EV464" s="2"/>
      <c r="EW464" s="2"/>
      <c r="EX464" s="2"/>
      <c r="EY464" s="2"/>
      <c r="EZ464" s="2"/>
      <c r="FA464" s="2"/>
    </row>
    <row r="465" spans="1:157" ht="1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2"/>
      <c r="DF465" s="2"/>
      <c r="DG465" s="2"/>
      <c r="DH465" s="2"/>
      <c r="DI465" s="2"/>
      <c r="DJ465" s="2"/>
      <c r="DK465" s="2"/>
      <c r="DL465" s="2"/>
      <c r="DM465" s="2"/>
      <c r="DN465" s="2"/>
      <c r="DO465" s="2"/>
      <c r="DP465" s="2"/>
      <c r="DQ465" s="2"/>
      <c r="DR465" s="2"/>
      <c r="DS465" s="2"/>
      <c r="DT465" s="2"/>
      <c r="DU465" s="2"/>
      <c r="DV465" s="2"/>
      <c r="DW465" s="2"/>
      <c r="DX465" s="2"/>
      <c r="DY465" s="2"/>
      <c r="DZ465" s="2"/>
      <c r="EA465" s="2"/>
      <c r="EB465" s="2"/>
      <c r="EC465" s="2"/>
      <c r="ED465" s="2"/>
      <c r="EE465" s="2"/>
      <c r="EF465" s="2"/>
      <c r="EG465" s="2"/>
      <c r="EH465" s="2"/>
      <c r="EI465" s="2"/>
      <c r="EJ465" s="2"/>
      <c r="EK465" s="2"/>
      <c r="EL465" s="2"/>
      <c r="EM465" s="2"/>
      <c r="EN465" s="2"/>
      <c r="EO465" s="2"/>
      <c r="EP465" s="2"/>
      <c r="EQ465" s="2"/>
      <c r="ER465" s="2"/>
      <c r="ES465" s="2"/>
      <c r="ET465" s="2"/>
      <c r="EU465" s="2"/>
      <c r="EV465" s="2"/>
      <c r="EW465" s="2"/>
      <c r="EX465" s="2"/>
      <c r="EY465" s="2"/>
      <c r="EZ465" s="2"/>
      <c r="FA465" s="2"/>
    </row>
    <row r="466" spans="1:157" ht="1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c r="DC466" s="2"/>
      <c r="DD466" s="2"/>
      <c r="DE466" s="2"/>
      <c r="DF466" s="2"/>
      <c r="DG466" s="2"/>
      <c r="DH466" s="2"/>
      <c r="DI466" s="2"/>
      <c r="DJ466" s="2"/>
      <c r="DK466" s="2"/>
      <c r="DL466" s="2"/>
      <c r="DM466" s="2"/>
      <c r="DN466" s="2"/>
      <c r="DO466" s="2"/>
      <c r="DP466" s="2"/>
      <c r="DQ466" s="2"/>
      <c r="DR466" s="2"/>
      <c r="DS466" s="2"/>
      <c r="DT466" s="2"/>
      <c r="DU466" s="2"/>
      <c r="DV466" s="2"/>
      <c r="DW466" s="2"/>
      <c r="DX466" s="2"/>
      <c r="DY466" s="2"/>
      <c r="DZ466" s="2"/>
      <c r="EA466" s="2"/>
      <c r="EB466" s="2"/>
      <c r="EC466" s="2"/>
      <c r="ED466" s="2"/>
      <c r="EE466" s="2"/>
      <c r="EF466" s="2"/>
      <c r="EG466" s="2"/>
      <c r="EH466" s="2"/>
      <c r="EI466" s="2"/>
      <c r="EJ466" s="2"/>
      <c r="EK466" s="2"/>
      <c r="EL466" s="2"/>
      <c r="EM466" s="2"/>
      <c r="EN466" s="2"/>
      <c r="EO466" s="2"/>
      <c r="EP466" s="2"/>
      <c r="EQ466" s="2"/>
      <c r="ER466" s="2"/>
      <c r="ES466" s="2"/>
      <c r="ET466" s="2"/>
      <c r="EU466" s="2"/>
      <c r="EV466" s="2"/>
      <c r="EW466" s="2"/>
      <c r="EX466" s="2"/>
      <c r="EY466" s="2"/>
      <c r="EZ466" s="2"/>
      <c r="FA466" s="2"/>
    </row>
    <row r="467" spans="1:157" ht="1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c r="CN467" s="2"/>
      <c r="CO467" s="2"/>
      <c r="CP467" s="2"/>
      <c r="CQ467" s="2"/>
      <c r="CR467" s="2"/>
      <c r="CS467" s="2"/>
      <c r="CT467" s="2"/>
      <c r="CU467" s="2"/>
      <c r="CV467" s="2"/>
      <c r="CW467" s="2"/>
      <c r="CX467" s="2"/>
      <c r="CY467" s="2"/>
      <c r="CZ467" s="2"/>
      <c r="DA467" s="2"/>
      <c r="DB467" s="2"/>
      <c r="DC467" s="2"/>
      <c r="DD467" s="2"/>
      <c r="DE467" s="2"/>
      <c r="DF467" s="2"/>
      <c r="DG467" s="2"/>
      <c r="DH467" s="2"/>
      <c r="DI467" s="2"/>
      <c r="DJ467" s="2"/>
      <c r="DK467" s="2"/>
      <c r="DL467" s="2"/>
      <c r="DM467" s="2"/>
      <c r="DN467" s="2"/>
      <c r="DO467" s="2"/>
      <c r="DP467" s="2"/>
      <c r="DQ467" s="2"/>
      <c r="DR467" s="2"/>
      <c r="DS467" s="2"/>
      <c r="DT467" s="2"/>
      <c r="DU467" s="2"/>
      <c r="DV467" s="2"/>
      <c r="DW467" s="2"/>
      <c r="DX467" s="2"/>
      <c r="DY467" s="2"/>
      <c r="DZ467" s="2"/>
      <c r="EA467" s="2"/>
      <c r="EB467" s="2"/>
      <c r="EC467" s="2"/>
      <c r="ED467" s="2"/>
      <c r="EE467" s="2"/>
      <c r="EF467" s="2"/>
      <c r="EG467" s="2"/>
      <c r="EH467" s="2"/>
      <c r="EI467" s="2"/>
      <c r="EJ467" s="2"/>
      <c r="EK467" s="2"/>
      <c r="EL467" s="2"/>
      <c r="EM467" s="2"/>
      <c r="EN467" s="2"/>
      <c r="EO467" s="2"/>
      <c r="EP467" s="2"/>
      <c r="EQ467" s="2"/>
      <c r="ER467" s="2"/>
      <c r="ES467" s="2"/>
      <c r="ET467" s="2"/>
      <c r="EU467" s="2"/>
      <c r="EV467" s="2"/>
      <c r="EW467" s="2"/>
      <c r="EX467" s="2"/>
      <c r="EY467" s="2"/>
      <c r="EZ467" s="2"/>
      <c r="FA467" s="2"/>
    </row>
    <row r="468" spans="1:157" ht="1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c r="DH468" s="2"/>
      <c r="DI468" s="2"/>
      <c r="DJ468" s="2"/>
      <c r="DK468" s="2"/>
      <c r="DL468" s="2"/>
      <c r="DM468" s="2"/>
      <c r="DN468" s="2"/>
      <c r="DO468" s="2"/>
      <c r="DP468" s="2"/>
      <c r="DQ468" s="2"/>
      <c r="DR468" s="2"/>
      <c r="DS468" s="2"/>
      <c r="DT468" s="2"/>
      <c r="DU468" s="2"/>
      <c r="DV468" s="2"/>
      <c r="DW468" s="2"/>
      <c r="DX468" s="2"/>
      <c r="DY468" s="2"/>
      <c r="DZ468" s="2"/>
      <c r="EA468" s="2"/>
      <c r="EB468" s="2"/>
      <c r="EC468" s="2"/>
      <c r="ED468" s="2"/>
      <c r="EE468" s="2"/>
      <c r="EF468" s="2"/>
      <c r="EG468" s="2"/>
      <c r="EH468" s="2"/>
      <c r="EI468" s="2"/>
      <c r="EJ468" s="2"/>
      <c r="EK468" s="2"/>
      <c r="EL468" s="2"/>
      <c r="EM468" s="2"/>
      <c r="EN468" s="2"/>
      <c r="EO468" s="2"/>
      <c r="EP468" s="2"/>
      <c r="EQ468" s="2"/>
      <c r="ER468" s="2"/>
      <c r="ES468" s="2"/>
      <c r="ET468" s="2"/>
      <c r="EU468" s="2"/>
      <c r="EV468" s="2"/>
      <c r="EW468" s="2"/>
      <c r="EX468" s="2"/>
      <c r="EY468" s="2"/>
      <c r="EZ468" s="2"/>
      <c r="FA468" s="2"/>
    </row>
    <row r="469" spans="1:157" ht="1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c r="DH469" s="2"/>
      <c r="DI469" s="2"/>
      <c r="DJ469" s="2"/>
      <c r="DK469" s="2"/>
      <c r="DL469" s="2"/>
      <c r="DM469" s="2"/>
      <c r="DN469" s="2"/>
      <c r="DO469" s="2"/>
      <c r="DP469" s="2"/>
      <c r="DQ469" s="2"/>
      <c r="DR469" s="2"/>
      <c r="DS469" s="2"/>
      <c r="DT469" s="2"/>
      <c r="DU469" s="2"/>
      <c r="DV469" s="2"/>
      <c r="DW469" s="2"/>
      <c r="DX469" s="2"/>
      <c r="DY469" s="2"/>
      <c r="DZ469" s="2"/>
      <c r="EA469" s="2"/>
      <c r="EB469" s="2"/>
      <c r="EC469" s="2"/>
      <c r="ED469" s="2"/>
      <c r="EE469" s="2"/>
      <c r="EF469" s="2"/>
      <c r="EG469" s="2"/>
      <c r="EH469" s="2"/>
      <c r="EI469" s="2"/>
      <c r="EJ469" s="2"/>
      <c r="EK469" s="2"/>
      <c r="EL469" s="2"/>
      <c r="EM469" s="2"/>
      <c r="EN469" s="2"/>
      <c r="EO469" s="2"/>
      <c r="EP469" s="2"/>
      <c r="EQ469" s="2"/>
      <c r="ER469" s="2"/>
      <c r="ES469" s="2"/>
      <c r="ET469" s="2"/>
      <c r="EU469" s="2"/>
      <c r="EV469" s="2"/>
      <c r="EW469" s="2"/>
      <c r="EX469" s="2"/>
      <c r="EY469" s="2"/>
      <c r="EZ469" s="2"/>
      <c r="FA469" s="2"/>
    </row>
    <row r="470" spans="1:157" ht="1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c r="CN470" s="2"/>
      <c r="CO470" s="2"/>
      <c r="CP470" s="2"/>
      <c r="CQ470" s="2"/>
      <c r="CR470" s="2"/>
      <c r="CS470" s="2"/>
      <c r="CT470" s="2"/>
      <c r="CU470" s="2"/>
      <c r="CV470" s="2"/>
      <c r="CW470" s="2"/>
      <c r="CX470" s="2"/>
      <c r="CY470" s="2"/>
      <c r="CZ470" s="2"/>
      <c r="DA470" s="2"/>
      <c r="DB470" s="2"/>
      <c r="DC470" s="2"/>
      <c r="DD470" s="2"/>
      <c r="DE470" s="2"/>
      <c r="DF470" s="2"/>
      <c r="DG470" s="2"/>
      <c r="DH470" s="2"/>
      <c r="DI470" s="2"/>
      <c r="DJ470" s="2"/>
      <c r="DK470" s="2"/>
      <c r="DL470" s="2"/>
      <c r="DM470" s="2"/>
      <c r="DN470" s="2"/>
      <c r="DO470" s="2"/>
      <c r="DP470" s="2"/>
      <c r="DQ470" s="2"/>
      <c r="DR470" s="2"/>
      <c r="DS470" s="2"/>
      <c r="DT470" s="2"/>
      <c r="DU470" s="2"/>
      <c r="DV470" s="2"/>
      <c r="DW470" s="2"/>
      <c r="DX470" s="2"/>
      <c r="DY470" s="2"/>
      <c r="DZ470" s="2"/>
      <c r="EA470" s="2"/>
      <c r="EB470" s="2"/>
      <c r="EC470" s="2"/>
      <c r="ED470" s="2"/>
      <c r="EE470" s="2"/>
      <c r="EF470" s="2"/>
      <c r="EG470" s="2"/>
      <c r="EH470" s="2"/>
      <c r="EI470" s="2"/>
      <c r="EJ470" s="2"/>
      <c r="EK470" s="2"/>
      <c r="EL470" s="2"/>
      <c r="EM470" s="2"/>
      <c r="EN470" s="2"/>
      <c r="EO470" s="2"/>
      <c r="EP470" s="2"/>
      <c r="EQ470" s="2"/>
      <c r="ER470" s="2"/>
      <c r="ES470" s="2"/>
      <c r="ET470" s="2"/>
      <c r="EU470" s="2"/>
      <c r="EV470" s="2"/>
      <c r="EW470" s="2"/>
      <c r="EX470" s="2"/>
      <c r="EY470" s="2"/>
      <c r="EZ470" s="2"/>
      <c r="FA470" s="2"/>
    </row>
    <row r="471" spans="1:157" ht="1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c r="CQ471" s="2"/>
      <c r="CR471" s="2"/>
      <c r="CS471" s="2"/>
      <c r="CT471" s="2"/>
      <c r="CU471" s="2"/>
      <c r="CV471" s="2"/>
      <c r="CW471" s="2"/>
      <c r="CX471" s="2"/>
      <c r="CY471" s="2"/>
      <c r="CZ471" s="2"/>
      <c r="DA471" s="2"/>
      <c r="DB471" s="2"/>
      <c r="DC471" s="2"/>
      <c r="DD471" s="2"/>
      <c r="DE471" s="2"/>
      <c r="DF471" s="2"/>
      <c r="DG471" s="2"/>
      <c r="DH471" s="2"/>
      <c r="DI471" s="2"/>
      <c r="DJ471" s="2"/>
      <c r="DK471" s="2"/>
      <c r="DL471" s="2"/>
      <c r="DM471" s="2"/>
      <c r="DN471" s="2"/>
      <c r="DO471" s="2"/>
      <c r="DP471" s="2"/>
      <c r="DQ471" s="2"/>
      <c r="DR471" s="2"/>
      <c r="DS471" s="2"/>
      <c r="DT471" s="2"/>
      <c r="DU471" s="2"/>
      <c r="DV471" s="2"/>
      <c r="DW471" s="2"/>
      <c r="DX471" s="2"/>
      <c r="DY471" s="2"/>
      <c r="DZ471" s="2"/>
      <c r="EA471" s="2"/>
      <c r="EB471" s="2"/>
      <c r="EC471" s="2"/>
      <c r="ED471" s="2"/>
      <c r="EE471" s="2"/>
      <c r="EF471" s="2"/>
      <c r="EG471" s="2"/>
      <c r="EH471" s="2"/>
      <c r="EI471" s="2"/>
      <c r="EJ471" s="2"/>
      <c r="EK471" s="2"/>
      <c r="EL471" s="2"/>
      <c r="EM471" s="2"/>
      <c r="EN471" s="2"/>
      <c r="EO471" s="2"/>
      <c r="EP471" s="2"/>
      <c r="EQ471" s="2"/>
      <c r="ER471" s="2"/>
      <c r="ES471" s="2"/>
      <c r="ET471" s="2"/>
      <c r="EU471" s="2"/>
      <c r="EV471" s="2"/>
      <c r="EW471" s="2"/>
      <c r="EX471" s="2"/>
      <c r="EY471" s="2"/>
      <c r="EZ471" s="2"/>
      <c r="FA471" s="2"/>
    </row>
    <row r="472" spans="1:157" ht="1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2"/>
      <c r="CY472" s="2"/>
      <c r="CZ472" s="2"/>
      <c r="DA472" s="2"/>
      <c r="DB472" s="2"/>
      <c r="DC472" s="2"/>
      <c r="DD472" s="2"/>
      <c r="DE472" s="2"/>
      <c r="DF472" s="2"/>
      <c r="DG472" s="2"/>
      <c r="DH472" s="2"/>
      <c r="DI472" s="2"/>
      <c r="DJ472" s="2"/>
      <c r="DK472" s="2"/>
      <c r="DL472" s="2"/>
      <c r="DM472" s="2"/>
      <c r="DN472" s="2"/>
      <c r="DO472" s="2"/>
      <c r="DP472" s="2"/>
      <c r="DQ472" s="2"/>
      <c r="DR472" s="2"/>
      <c r="DS472" s="2"/>
      <c r="DT472" s="2"/>
      <c r="DU472" s="2"/>
      <c r="DV472" s="2"/>
      <c r="DW472" s="2"/>
      <c r="DX472" s="2"/>
      <c r="DY472" s="2"/>
      <c r="DZ472" s="2"/>
      <c r="EA472" s="2"/>
      <c r="EB472" s="2"/>
      <c r="EC472" s="2"/>
      <c r="ED472" s="2"/>
      <c r="EE472" s="2"/>
      <c r="EF472" s="2"/>
      <c r="EG472" s="2"/>
      <c r="EH472" s="2"/>
      <c r="EI472" s="2"/>
      <c r="EJ472" s="2"/>
      <c r="EK472" s="2"/>
      <c r="EL472" s="2"/>
      <c r="EM472" s="2"/>
      <c r="EN472" s="2"/>
      <c r="EO472" s="2"/>
      <c r="EP472" s="2"/>
      <c r="EQ472" s="2"/>
      <c r="ER472" s="2"/>
      <c r="ES472" s="2"/>
      <c r="ET472" s="2"/>
      <c r="EU472" s="2"/>
      <c r="EV472" s="2"/>
      <c r="EW472" s="2"/>
      <c r="EX472" s="2"/>
      <c r="EY472" s="2"/>
      <c r="EZ472" s="2"/>
      <c r="FA472" s="2"/>
    </row>
    <row r="473" spans="1:157" ht="1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c r="CW473" s="2"/>
      <c r="CX473" s="2"/>
      <c r="CY473" s="2"/>
      <c r="CZ473" s="2"/>
      <c r="DA473" s="2"/>
      <c r="DB473" s="2"/>
      <c r="DC473" s="2"/>
      <c r="DD473" s="2"/>
      <c r="DE473" s="2"/>
      <c r="DF473" s="2"/>
      <c r="DG473" s="2"/>
      <c r="DH473" s="2"/>
      <c r="DI473" s="2"/>
      <c r="DJ473" s="2"/>
      <c r="DK473" s="2"/>
      <c r="DL473" s="2"/>
      <c r="DM473" s="2"/>
      <c r="DN473" s="2"/>
      <c r="DO473" s="2"/>
      <c r="DP473" s="2"/>
      <c r="DQ473" s="2"/>
      <c r="DR473" s="2"/>
      <c r="DS473" s="2"/>
      <c r="DT473" s="2"/>
      <c r="DU473" s="2"/>
      <c r="DV473" s="2"/>
      <c r="DW473" s="2"/>
      <c r="DX473" s="2"/>
      <c r="DY473" s="2"/>
      <c r="DZ473" s="2"/>
      <c r="EA473" s="2"/>
      <c r="EB473" s="2"/>
      <c r="EC473" s="2"/>
      <c r="ED473" s="2"/>
      <c r="EE473" s="2"/>
      <c r="EF473" s="2"/>
      <c r="EG473" s="2"/>
      <c r="EH473" s="2"/>
      <c r="EI473" s="2"/>
      <c r="EJ473" s="2"/>
      <c r="EK473" s="2"/>
      <c r="EL473" s="2"/>
      <c r="EM473" s="2"/>
      <c r="EN473" s="2"/>
      <c r="EO473" s="2"/>
      <c r="EP473" s="2"/>
      <c r="EQ473" s="2"/>
      <c r="ER473" s="2"/>
      <c r="ES473" s="2"/>
      <c r="ET473" s="2"/>
      <c r="EU473" s="2"/>
      <c r="EV473" s="2"/>
      <c r="EW473" s="2"/>
      <c r="EX473" s="2"/>
      <c r="EY473" s="2"/>
      <c r="EZ473" s="2"/>
      <c r="FA473" s="2"/>
    </row>
    <row r="474" spans="1:157" ht="1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c r="DH474" s="2"/>
      <c r="DI474" s="2"/>
      <c r="DJ474" s="2"/>
      <c r="DK474" s="2"/>
      <c r="DL474" s="2"/>
      <c r="DM474" s="2"/>
      <c r="DN474" s="2"/>
      <c r="DO474" s="2"/>
      <c r="DP474" s="2"/>
      <c r="DQ474" s="2"/>
      <c r="DR474" s="2"/>
      <c r="DS474" s="2"/>
      <c r="DT474" s="2"/>
      <c r="DU474" s="2"/>
      <c r="DV474" s="2"/>
      <c r="DW474" s="2"/>
      <c r="DX474" s="2"/>
      <c r="DY474" s="2"/>
      <c r="DZ474" s="2"/>
      <c r="EA474" s="2"/>
      <c r="EB474" s="2"/>
      <c r="EC474" s="2"/>
      <c r="ED474" s="2"/>
      <c r="EE474" s="2"/>
      <c r="EF474" s="2"/>
      <c r="EG474" s="2"/>
      <c r="EH474" s="2"/>
      <c r="EI474" s="2"/>
      <c r="EJ474" s="2"/>
      <c r="EK474" s="2"/>
      <c r="EL474" s="2"/>
      <c r="EM474" s="2"/>
      <c r="EN474" s="2"/>
      <c r="EO474" s="2"/>
      <c r="EP474" s="2"/>
      <c r="EQ474" s="2"/>
      <c r="ER474" s="2"/>
      <c r="ES474" s="2"/>
      <c r="ET474" s="2"/>
      <c r="EU474" s="2"/>
      <c r="EV474" s="2"/>
      <c r="EW474" s="2"/>
      <c r="EX474" s="2"/>
      <c r="EY474" s="2"/>
      <c r="EZ474" s="2"/>
      <c r="FA474" s="2"/>
    </row>
    <row r="475" spans="1:157" ht="1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2"/>
      <c r="DF475" s="2"/>
      <c r="DG475" s="2"/>
      <c r="DH475" s="2"/>
      <c r="DI475" s="2"/>
      <c r="DJ475" s="2"/>
      <c r="DK475" s="2"/>
      <c r="DL475" s="2"/>
      <c r="DM475" s="2"/>
      <c r="DN475" s="2"/>
      <c r="DO475" s="2"/>
      <c r="DP475" s="2"/>
      <c r="DQ475" s="2"/>
      <c r="DR475" s="2"/>
      <c r="DS475" s="2"/>
      <c r="DT475" s="2"/>
      <c r="DU475" s="2"/>
      <c r="DV475" s="2"/>
      <c r="DW475" s="2"/>
      <c r="DX475" s="2"/>
      <c r="DY475" s="2"/>
      <c r="DZ475" s="2"/>
      <c r="EA475" s="2"/>
      <c r="EB475" s="2"/>
      <c r="EC475" s="2"/>
      <c r="ED475" s="2"/>
      <c r="EE475" s="2"/>
      <c r="EF475" s="2"/>
      <c r="EG475" s="2"/>
      <c r="EH475" s="2"/>
      <c r="EI475" s="2"/>
      <c r="EJ475" s="2"/>
      <c r="EK475" s="2"/>
      <c r="EL475" s="2"/>
      <c r="EM475" s="2"/>
      <c r="EN475" s="2"/>
      <c r="EO475" s="2"/>
      <c r="EP475" s="2"/>
      <c r="EQ475" s="2"/>
      <c r="ER475" s="2"/>
      <c r="ES475" s="2"/>
      <c r="ET475" s="2"/>
      <c r="EU475" s="2"/>
      <c r="EV475" s="2"/>
      <c r="EW475" s="2"/>
      <c r="EX475" s="2"/>
      <c r="EY475" s="2"/>
      <c r="EZ475" s="2"/>
      <c r="FA475" s="2"/>
    </row>
    <row r="476" spans="1:157" ht="1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c r="CX476" s="2"/>
      <c r="CY476" s="2"/>
      <c r="CZ476" s="2"/>
      <c r="DA476" s="2"/>
      <c r="DB476" s="2"/>
      <c r="DC476" s="2"/>
      <c r="DD476" s="2"/>
      <c r="DE476" s="2"/>
      <c r="DF476" s="2"/>
      <c r="DG476" s="2"/>
      <c r="DH476" s="2"/>
      <c r="DI476" s="2"/>
      <c r="DJ476" s="2"/>
      <c r="DK476" s="2"/>
      <c r="DL476" s="2"/>
      <c r="DM476" s="2"/>
      <c r="DN476" s="2"/>
      <c r="DO476" s="2"/>
      <c r="DP476" s="2"/>
      <c r="DQ476" s="2"/>
      <c r="DR476" s="2"/>
      <c r="DS476" s="2"/>
      <c r="DT476" s="2"/>
      <c r="DU476" s="2"/>
      <c r="DV476" s="2"/>
      <c r="DW476" s="2"/>
      <c r="DX476" s="2"/>
      <c r="DY476" s="2"/>
      <c r="DZ476" s="2"/>
      <c r="EA476" s="2"/>
      <c r="EB476" s="2"/>
      <c r="EC476" s="2"/>
      <c r="ED476" s="2"/>
      <c r="EE476" s="2"/>
      <c r="EF476" s="2"/>
      <c r="EG476" s="2"/>
      <c r="EH476" s="2"/>
      <c r="EI476" s="2"/>
      <c r="EJ476" s="2"/>
      <c r="EK476" s="2"/>
      <c r="EL476" s="2"/>
      <c r="EM476" s="2"/>
      <c r="EN476" s="2"/>
      <c r="EO476" s="2"/>
      <c r="EP476" s="2"/>
      <c r="EQ476" s="2"/>
      <c r="ER476" s="2"/>
      <c r="ES476" s="2"/>
      <c r="ET476" s="2"/>
      <c r="EU476" s="2"/>
      <c r="EV476" s="2"/>
      <c r="EW476" s="2"/>
      <c r="EX476" s="2"/>
      <c r="EY476" s="2"/>
      <c r="EZ476" s="2"/>
      <c r="FA476" s="2"/>
    </row>
    <row r="477" spans="1:157" ht="1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2"/>
      <c r="DF477" s="2"/>
      <c r="DG477" s="2"/>
      <c r="DH477" s="2"/>
      <c r="DI477" s="2"/>
      <c r="DJ477" s="2"/>
      <c r="DK477" s="2"/>
      <c r="DL477" s="2"/>
      <c r="DM477" s="2"/>
      <c r="DN477" s="2"/>
      <c r="DO477" s="2"/>
      <c r="DP477" s="2"/>
      <c r="DQ477" s="2"/>
      <c r="DR477" s="2"/>
      <c r="DS477" s="2"/>
      <c r="DT477" s="2"/>
      <c r="DU477" s="2"/>
      <c r="DV477" s="2"/>
      <c r="DW477" s="2"/>
      <c r="DX477" s="2"/>
      <c r="DY477" s="2"/>
      <c r="DZ477" s="2"/>
      <c r="EA477" s="2"/>
      <c r="EB477" s="2"/>
      <c r="EC477" s="2"/>
      <c r="ED477" s="2"/>
      <c r="EE477" s="2"/>
      <c r="EF477" s="2"/>
      <c r="EG477" s="2"/>
      <c r="EH477" s="2"/>
      <c r="EI477" s="2"/>
      <c r="EJ477" s="2"/>
      <c r="EK477" s="2"/>
      <c r="EL477" s="2"/>
      <c r="EM477" s="2"/>
      <c r="EN477" s="2"/>
      <c r="EO477" s="2"/>
      <c r="EP477" s="2"/>
      <c r="EQ477" s="2"/>
      <c r="ER477" s="2"/>
      <c r="ES477" s="2"/>
      <c r="ET477" s="2"/>
      <c r="EU477" s="2"/>
      <c r="EV477" s="2"/>
      <c r="EW477" s="2"/>
      <c r="EX477" s="2"/>
      <c r="EY477" s="2"/>
      <c r="EZ477" s="2"/>
      <c r="FA477" s="2"/>
    </row>
    <row r="478" spans="1:157" ht="1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c r="CW478" s="2"/>
      <c r="CX478" s="2"/>
      <c r="CY478" s="2"/>
      <c r="CZ478" s="2"/>
      <c r="DA478" s="2"/>
      <c r="DB478" s="2"/>
      <c r="DC478" s="2"/>
      <c r="DD478" s="2"/>
      <c r="DE478" s="2"/>
      <c r="DF478" s="2"/>
      <c r="DG478" s="2"/>
      <c r="DH478" s="2"/>
      <c r="DI478" s="2"/>
      <c r="DJ478" s="2"/>
      <c r="DK478" s="2"/>
      <c r="DL478" s="2"/>
      <c r="DM478" s="2"/>
      <c r="DN478" s="2"/>
      <c r="DO478" s="2"/>
      <c r="DP478" s="2"/>
      <c r="DQ478" s="2"/>
      <c r="DR478" s="2"/>
      <c r="DS478" s="2"/>
      <c r="DT478" s="2"/>
      <c r="DU478" s="2"/>
      <c r="DV478" s="2"/>
      <c r="DW478" s="2"/>
      <c r="DX478" s="2"/>
      <c r="DY478" s="2"/>
      <c r="DZ478" s="2"/>
      <c r="EA478" s="2"/>
      <c r="EB478" s="2"/>
      <c r="EC478" s="2"/>
      <c r="ED478" s="2"/>
      <c r="EE478" s="2"/>
      <c r="EF478" s="2"/>
      <c r="EG478" s="2"/>
      <c r="EH478" s="2"/>
      <c r="EI478" s="2"/>
      <c r="EJ478" s="2"/>
      <c r="EK478" s="2"/>
      <c r="EL478" s="2"/>
      <c r="EM478" s="2"/>
      <c r="EN478" s="2"/>
      <c r="EO478" s="2"/>
      <c r="EP478" s="2"/>
      <c r="EQ478" s="2"/>
      <c r="ER478" s="2"/>
      <c r="ES478" s="2"/>
      <c r="ET478" s="2"/>
      <c r="EU478" s="2"/>
      <c r="EV478" s="2"/>
      <c r="EW478" s="2"/>
      <c r="EX478" s="2"/>
      <c r="EY478" s="2"/>
      <c r="EZ478" s="2"/>
      <c r="FA478" s="2"/>
    </row>
    <row r="479" spans="1:157" ht="1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c r="DP479" s="2"/>
      <c r="DQ479" s="2"/>
      <c r="DR479" s="2"/>
      <c r="DS479" s="2"/>
      <c r="DT479" s="2"/>
      <c r="DU479" s="2"/>
      <c r="DV479" s="2"/>
      <c r="DW479" s="2"/>
      <c r="DX479" s="2"/>
      <c r="DY479" s="2"/>
      <c r="DZ479" s="2"/>
      <c r="EA479" s="2"/>
      <c r="EB479" s="2"/>
      <c r="EC479" s="2"/>
      <c r="ED479" s="2"/>
      <c r="EE479" s="2"/>
      <c r="EF479" s="2"/>
      <c r="EG479" s="2"/>
      <c r="EH479" s="2"/>
      <c r="EI479" s="2"/>
      <c r="EJ479" s="2"/>
      <c r="EK479" s="2"/>
      <c r="EL479" s="2"/>
      <c r="EM479" s="2"/>
      <c r="EN479" s="2"/>
      <c r="EO479" s="2"/>
      <c r="EP479" s="2"/>
      <c r="EQ479" s="2"/>
      <c r="ER479" s="2"/>
      <c r="ES479" s="2"/>
      <c r="ET479" s="2"/>
      <c r="EU479" s="2"/>
      <c r="EV479" s="2"/>
      <c r="EW479" s="2"/>
      <c r="EX479" s="2"/>
      <c r="EY479" s="2"/>
      <c r="EZ479" s="2"/>
      <c r="FA479" s="2"/>
    </row>
    <row r="480" spans="1:157" ht="1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c r="DM480" s="2"/>
      <c r="DN480" s="2"/>
      <c r="DO480" s="2"/>
      <c r="DP480" s="2"/>
      <c r="DQ480" s="2"/>
      <c r="DR480" s="2"/>
      <c r="DS480" s="2"/>
      <c r="DT480" s="2"/>
      <c r="DU480" s="2"/>
      <c r="DV480" s="2"/>
      <c r="DW480" s="2"/>
      <c r="DX480" s="2"/>
      <c r="DY480" s="2"/>
      <c r="DZ480" s="2"/>
      <c r="EA480" s="2"/>
      <c r="EB480" s="2"/>
      <c r="EC480" s="2"/>
      <c r="ED480" s="2"/>
      <c r="EE480" s="2"/>
      <c r="EF480" s="2"/>
      <c r="EG480" s="2"/>
      <c r="EH480" s="2"/>
      <c r="EI480" s="2"/>
      <c r="EJ480" s="2"/>
      <c r="EK480" s="2"/>
      <c r="EL480" s="2"/>
      <c r="EM480" s="2"/>
      <c r="EN480" s="2"/>
      <c r="EO480" s="2"/>
      <c r="EP480" s="2"/>
      <c r="EQ480" s="2"/>
      <c r="ER480" s="2"/>
      <c r="ES480" s="2"/>
      <c r="ET480" s="2"/>
      <c r="EU480" s="2"/>
      <c r="EV480" s="2"/>
      <c r="EW480" s="2"/>
      <c r="EX480" s="2"/>
      <c r="EY480" s="2"/>
      <c r="EZ480" s="2"/>
      <c r="FA480" s="2"/>
    </row>
    <row r="481" spans="1:157" ht="1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2"/>
      <c r="CQ481" s="2"/>
      <c r="CR481" s="2"/>
      <c r="CS481" s="2"/>
      <c r="CT481" s="2"/>
      <c r="CU481" s="2"/>
      <c r="CV481" s="2"/>
      <c r="CW481" s="2"/>
      <c r="CX481" s="2"/>
      <c r="CY481" s="2"/>
      <c r="CZ481" s="2"/>
      <c r="DA481" s="2"/>
      <c r="DB481" s="2"/>
      <c r="DC481" s="2"/>
      <c r="DD481" s="2"/>
      <c r="DE481" s="2"/>
      <c r="DF481" s="2"/>
      <c r="DG481" s="2"/>
      <c r="DH481" s="2"/>
      <c r="DI481" s="2"/>
      <c r="DJ481" s="2"/>
      <c r="DK481" s="2"/>
      <c r="DL481" s="2"/>
      <c r="DM481" s="2"/>
      <c r="DN481" s="2"/>
      <c r="DO481" s="2"/>
      <c r="DP481" s="2"/>
      <c r="DQ481" s="2"/>
      <c r="DR481" s="2"/>
      <c r="DS481" s="2"/>
      <c r="DT481" s="2"/>
      <c r="DU481" s="2"/>
      <c r="DV481" s="2"/>
      <c r="DW481" s="2"/>
      <c r="DX481" s="2"/>
      <c r="DY481" s="2"/>
      <c r="DZ481" s="2"/>
      <c r="EA481" s="2"/>
      <c r="EB481" s="2"/>
      <c r="EC481" s="2"/>
      <c r="ED481" s="2"/>
      <c r="EE481" s="2"/>
      <c r="EF481" s="2"/>
      <c r="EG481" s="2"/>
      <c r="EH481" s="2"/>
      <c r="EI481" s="2"/>
      <c r="EJ481" s="2"/>
      <c r="EK481" s="2"/>
      <c r="EL481" s="2"/>
      <c r="EM481" s="2"/>
      <c r="EN481" s="2"/>
      <c r="EO481" s="2"/>
      <c r="EP481" s="2"/>
      <c r="EQ481" s="2"/>
      <c r="ER481" s="2"/>
      <c r="ES481" s="2"/>
      <c r="ET481" s="2"/>
      <c r="EU481" s="2"/>
      <c r="EV481" s="2"/>
      <c r="EW481" s="2"/>
      <c r="EX481" s="2"/>
      <c r="EY481" s="2"/>
      <c r="EZ481" s="2"/>
      <c r="FA481" s="2"/>
    </row>
    <row r="482" spans="1:157" ht="1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2"/>
      <c r="DC482" s="2"/>
      <c r="DD482" s="2"/>
      <c r="DE482" s="2"/>
      <c r="DF482" s="2"/>
      <c r="DG482" s="2"/>
      <c r="DH482" s="2"/>
      <c r="DI482" s="2"/>
      <c r="DJ482" s="2"/>
      <c r="DK482" s="2"/>
      <c r="DL482" s="2"/>
      <c r="DM482" s="2"/>
      <c r="DN482" s="2"/>
      <c r="DO482" s="2"/>
      <c r="DP482" s="2"/>
      <c r="DQ482" s="2"/>
      <c r="DR482" s="2"/>
      <c r="DS482" s="2"/>
      <c r="DT482" s="2"/>
      <c r="DU482" s="2"/>
      <c r="DV482" s="2"/>
      <c r="DW482" s="2"/>
      <c r="DX482" s="2"/>
      <c r="DY482" s="2"/>
      <c r="DZ482" s="2"/>
      <c r="EA482" s="2"/>
      <c r="EB482" s="2"/>
      <c r="EC482" s="2"/>
      <c r="ED482" s="2"/>
      <c r="EE482" s="2"/>
      <c r="EF482" s="2"/>
      <c r="EG482" s="2"/>
      <c r="EH482" s="2"/>
      <c r="EI482" s="2"/>
      <c r="EJ482" s="2"/>
      <c r="EK482" s="2"/>
      <c r="EL482" s="2"/>
      <c r="EM482" s="2"/>
      <c r="EN482" s="2"/>
      <c r="EO482" s="2"/>
      <c r="EP482" s="2"/>
      <c r="EQ482" s="2"/>
      <c r="ER482" s="2"/>
      <c r="ES482" s="2"/>
      <c r="ET482" s="2"/>
      <c r="EU482" s="2"/>
      <c r="EV482" s="2"/>
      <c r="EW482" s="2"/>
      <c r="EX482" s="2"/>
      <c r="EY482" s="2"/>
      <c r="EZ482" s="2"/>
      <c r="FA482" s="2"/>
    </row>
    <row r="483" spans="1:157" ht="1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2"/>
      <c r="CW483" s="2"/>
      <c r="CX483" s="2"/>
      <c r="CY483" s="2"/>
      <c r="CZ483" s="2"/>
      <c r="DA483" s="2"/>
      <c r="DB483" s="2"/>
      <c r="DC483" s="2"/>
      <c r="DD483" s="2"/>
      <c r="DE483" s="2"/>
      <c r="DF483" s="2"/>
      <c r="DG483" s="2"/>
      <c r="DH483" s="2"/>
      <c r="DI483" s="2"/>
      <c r="DJ483" s="2"/>
      <c r="DK483" s="2"/>
      <c r="DL483" s="2"/>
      <c r="DM483" s="2"/>
      <c r="DN483" s="2"/>
      <c r="DO483" s="2"/>
      <c r="DP483" s="2"/>
      <c r="DQ483" s="2"/>
      <c r="DR483" s="2"/>
      <c r="DS483" s="2"/>
      <c r="DT483" s="2"/>
      <c r="DU483" s="2"/>
      <c r="DV483" s="2"/>
      <c r="DW483" s="2"/>
      <c r="DX483" s="2"/>
      <c r="DY483" s="2"/>
      <c r="DZ483" s="2"/>
      <c r="EA483" s="2"/>
      <c r="EB483" s="2"/>
      <c r="EC483" s="2"/>
      <c r="ED483" s="2"/>
      <c r="EE483" s="2"/>
      <c r="EF483" s="2"/>
      <c r="EG483" s="2"/>
      <c r="EH483" s="2"/>
      <c r="EI483" s="2"/>
      <c r="EJ483" s="2"/>
      <c r="EK483" s="2"/>
      <c r="EL483" s="2"/>
      <c r="EM483" s="2"/>
      <c r="EN483" s="2"/>
      <c r="EO483" s="2"/>
      <c r="EP483" s="2"/>
      <c r="EQ483" s="2"/>
      <c r="ER483" s="2"/>
      <c r="ES483" s="2"/>
      <c r="ET483" s="2"/>
      <c r="EU483" s="2"/>
      <c r="EV483" s="2"/>
      <c r="EW483" s="2"/>
      <c r="EX483" s="2"/>
      <c r="EY483" s="2"/>
      <c r="EZ483" s="2"/>
      <c r="FA483" s="2"/>
    </row>
    <row r="484" spans="1:157" ht="1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c r="CN484" s="2"/>
      <c r="CO484" s="2"/>
      <c r="CP484" s="2"/>
      <c r="CQ484" s="2"/>
      <c r="CR484" s="2"/>
      <c r="CS484" s="2"/>
      <c r="CT484" s="2"/>
      <c r="CU484" s="2"/>
      <c r="CV484" s="2"/>
      <c r="CW484" s="2"/>
      <c r="CX484" s="2"/>
      <c r="CY484" s="2"/>
      <c r="CZ484" s="2"/>
      <c r="DA484" s="2"/>
      <c r="DB484" s="2"/>
      <c r="DC484" s="2"/>
      <c r="DD484" s="2"/>
      <c r="DE484" s="2"/>
      <c r="DF484" s="2"/>
      <c r="DG484" s="2"/>
      <c r="DH484" s="2"/>
      <c r="DI484" s="2"/>
      <c r="DJ484" s="2"/>
      <c r="DK484" s="2"/>
      <c r="DL484" s="2"/>
      <c r="DM484" s="2"/>
      <c r="DN484" s="2"/>
      <c r="DO484" s="2"/>
      <c r="DP484" s="2"/>
      <c r="DQ484" s="2"/>
      <c r="DR484" s="2"/>
      <c r="DS484" s="2"/>
      <c r="DT484" s="2"/>
      <c r="DU484" s="2"/>
      <c r="DV484" s="2"/>
      <c r="DW484" s="2"/>
      <c r="DX484" s="2"/>
      <c r="DY484" s="2"/>
      <c r="DZ484" s="2"/>
      <c r="EA484" s="2"/>
      <c r="EB484" s="2"/>
      <c r="EC484" s="2"/>
      <c r="ED484" s="2"/>
      <c r="EE484" s="2"/>
      <c r="EF484" s="2"/>
      <c r="EG484" s="2"/>
      <c r="EH484" s="2"/>
      <c r="EI484" s="2"/>
      <c r="EJ484" s="2"/>
      <c r="EK484" s="2"/>
      <c r="EL484" s="2"/>
      <c r="EM484" s="2"/>
      <c r="EN484" s="2"/>
      <c r="EO484" s="2"/>
      <c r="EP484" s="2"/>
      <c r="EQ484" s="2"/>
      <c r="ER484" s="2"/>
      <c r="ES484" s="2"/>
      <c r="ET484" s="2"/>
      <c r="EU484" s="2"/>
      <c r="EV484" s="2"/>
      <c r="EW484" s="2"/>
      <c r="EX484" s="2"/>
      <c r="EY484" s="2"/>
      <c r="EZ484" s="2"/>
      <c r="FA484" s="2"/>
    </row>
    <row r="485" spans="1:157" ht="1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c r="CW485" s="2"/>
      <c r="CX485" s="2"/>
      <c r="CY485" s="2"/>
      <c r="CZ485" s="2"/>
      <c r="DA485" s="2"/>
      <c r="DB485" s="2"/>
      <c r="DC485" s="2"/>
      <c r="DD485" s="2"/>
      <c r="DE485" s="2"/>
      <c r="DF485" s="2"/>
      <c r="DG485" s="2"/>
      <c r="DH485" s="2"/>
      <c r="DI485" s="2"/>
      <c r="DJ485" s="2"/>
      <c r="DK485" s="2"/>
      <c r="DL485" s="2"/>
      <c r="DM485" s="2"/>
      <c r="DN485" s="2"/>
      <c r="DO485" s="2"/>
      <c r="DP485" s="2"/>
      <c r="DQ485" s="2"/>
      <c r="DR485" s="2"/>
      <c r="DS485" s="2"/>
      <c r="DT485" s="2"/>
      <c r="DU485" s="2"/>
      <c r="DV485" s="2"/>
      <c r="DW485" s="2"/>
      <c r="DX485" s="2"/>
      <c r="DY485" s="2"/>
      <c r="DZ485" s="2"/>
      <c r="EA485" s="2"/>
      <c r="EB485" s="2"/>
      <c r="EC485" s="2"/>
      <c r="ED485" s="2"/>
      <c r="EE485" s="2"/>
      <c r="EF485" s="2"/>
      <c r="EG485" s="2"/>
      <c r="EH485" s="2"/>
      <c r="EI485" s="2"/>
      <c r="EJ485" s="2"/>
      <c r="EK485" s="2"/>
      <c r="EL485" s="2"/>
      <c r="EM485" s="2"/>
      <c r="EN485" s="2"/>
      <c r="EO485" s="2"/>
      <c r="EP485" s="2"/>
      <c r="EQ485" s="2"/>
      <c r="ER485" s="2"/>
      <c r="ES485" s="2"/>
      <c r="ET485" s="2"/>
      <c r="EU485" s="2"/>
      <c r="EV485" s="2"/>
      <c r="EW485" s="2"/>
      <c r="EX485" s="2"/>
      <c r="EY485" s="2"/>
      <c r="EZ485" s="2"/>
      <c r="FA485" s="2"/>
    </row>
    <row r="486" spans="1:157" ht="1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2"/>
      <c r="DF486" s="2"/>
      <c r="DG486" s="2"/>
      <c r="DH486" s="2"/>
      <c r="DI486" s="2"/>
      <c r="DJ486" s="2"/>
      <c r="DK486" s="2"/>
      <c r="DL486" s="2"/>
      <c r="DM486" s="2"/>
      <c r="DN486" s="2"/>
      <c r="DO486" s="2"/>
      <c r="DP486" s="2"/>
      <c r="DQ486" s="2"/>
      <c r="DR486" s="2"/>
      <c r="DS486" s="2"/>
      <c r="DT486" s="2"/>
      <c r="DU486" s="2"/>
      <c r="DV486" s="2"/>
      <c r="DW486" s="2"/>
      <c r="DX486" s="2"/>
      <c r="DY486" s="2"/>
      <c r="DZ486" s="2"/>
      <c r="EA486" s="2"/>
      <c r="EB486" s="2"/>
      <c r="EC486" s="2"/>
      <c r="ED486" s="2"/>
      <c r="EE486" s="2"/>
      <c r="EF486" s="2"/>
      <c r="EG486" s="2"/>
      <c r="EH486" s="2"/>
      <c r="EI486" s="2"/>
      <c r="EJ486" s="2"/>
      <c r="EK486" s="2"/>
      <c r="EL486" s="2"/>
      <c r="EM486" s="2"/>
      <c r="EN486" s="2"/>
      <c r="EO486" s="2"/>
      <c r="EP486" s="2"/>
      <c r="EQ486" s="2"/>
      <c r="ER486" s="2"/>
      <c r="ES486" s="2"/>
      <c r="ET486" s="2"/>
      <c r="EU486" s="2"/>
      <c r="EV486" s="2"/>
      <c r="EW486" s="2"/>
      <c r="EX486" s="2"/>
      <c r="EY486" s="2"/>
      <c r="EZ486" s="2"/>
      <c r="FA486" s="2"/>
    </row>
    <row r="487" spans="1:157" ht="1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c r="CN487" s="2"/>
      <c r="CO487" s="2"/>
      <c r="CP487" s="2"/>
      <c r="CQ487" s="2"/>
      <c r="CR487" s="2"/>
      <c r="CS487" s="2"/>
      <c r="CT487" s="2"/>
      <c r="CU487" s="2"/>
      <c r="CV487" s="2"/>
      <c r="CW487" s="2"/>
      <c r="CX487" s="2"/>
      <c r="CY487" s="2"/>
      <c r="CZ487" s="2"/>
      <c r="DA487" s="2"/>
      <c r="DB487" s="2"/>
      <c r="DC487" s="2"/>
      <c r="DD487" s="2"/>
      <c r="DE487" s="2"/>
      <c r="DF487" s="2"/>
      <c r="DG487" s="2"/>
      <c r="DH487" s="2"/>
      <c r="DI487" s="2"/>
      <c r="DJ487" s="2"/>
      <c r="DK487" s="2"/>
      <c r="DL487" s="2"/>
      <c r="DM487" s="2"/>
      <c r="DN487" s="2"/>
      <c r="DO487" s="2"/>
      <c r="DP487" s="2"/>
      <c r="DQ487" s="2"/>
      <c r="DR487" s="2"/>
      <c r="DS487" s="2"/>
      <c r="DT487" s="2"/>
      <c r="DU487" s="2"/>
      <c r="DV487" s="2"/>
      <c r="DW487" s="2"/>
      <c r="DX487" s="2"/>
      <c r="DY487" s="2"/>
      <c r="DZ487" s="2"/>
      <c r="EA487" s="2"/>
      <c r="EB487" s="2"/>
      <c r="EC487" s="2"/>
      <c r="ED487" s="2"/>
      <c r="EE487" s="2"/>
      <c r="EF487" s="2"/>
      <c r="EG487" s="2"/>
      <c r="EH487" s="2"/>
      <c r="EI487" s="2"/>
      <c r="EJ487" s="2"/>
      <c r="EK487" s="2"/>
      <c r="EL487" s="2"/>
      <c r="EM487" s="2"/>
      <c r="EN487" s="2"/>
      <c r="EO487" s="2"/>
      <c r="EP487" s="2"/>
      <c r="EQ487" s="2"/>
      <c r="ER487" s="2"/>
      <c r="ES487" s="2"/>
      <c r="ET487" s="2"/>
      <c r="EU487" s="2"/>
      <c r="EV487" s="2"/>
      <c r="EW487" s="2"/>
      <c r="EX487" s="2"/>
      <c r="EY487" s="2"/>
      <c r="EZ487" s="2"/>
      <c r="FA487" s="2"/>
    </row>
    <row r="488" spans="1:157" ht="1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c r="CN488" s="2"/>
      <c r="CO488" s="2"/>
      <c r="CP488" s="2"/>
      <c r="CQ488" s="2"/>
      <c r="CR488" s="2"/>
      <c r="CS488" s="2"/>
      <c r="CT488" s="2"/>
      <c r="CU488" s="2"/>
      <c r="CV488" s="2"/>
      <c r="CW488" s="2"/>
      <c r="CX488" s="2"/>
      <c r="CY488" s="2"/>
      <c r="CZ488" s="2"/>
      <c r="DA488" s="2"/>
      <c r="DB488" s="2"/>
      <c r="DC488" s="2"/>
      <c r="DD488" s="2"/>
      <c r="DE488" s="2"/>
      <c r="DF488" s="2"/>
      <c r="DG488" s="2"/>
      <c r="DH488" s="2"/>
      <c r="DI488" s="2"/>
      <c r="DJ488" s="2"/>
      <c r="DK488" s="2"/>
      <c r="DL488" s="2"/>
      <c r="DM488" s="2"/>
      <c r="DN488" s="2"/>
      <c r="DO488" s="2"/>
      <c r="DP488" s="2"/>
      <c r="DQ488" s="2"/>
      <c r="DR488" s="2"/>
      <c r="DS488" s="2"/>
      <c r="DT488" s="2"/>
      <c r="DU488" s="2"/>
      <c r="DV488" s="2"/>
      <c r="DW488" s="2"/>
      <c r="DX488" s="2"/>
      <c r="DY488" s="2"/>
      <c r="DZ488" s="2"/>
      <c r="EA488" s="2"/>
      <c r="EB488" s="2"/>
      <c r="EC488" s="2"/>
      <c r="ED488" s="2"/>
      <c r="EE488" s="2"/>
      <c r="EF488" s="2"/>
      <c r="EG488" s="2"/>
      <c r="EH488" s="2"/>
      <c r="EI488" s="2"/>
      <c r="EJ488" s="2"/>
      <c r="EK488" s="2"/>
      <c r="EL488" s="2"/>
      <c r="EM488" s="2"/>
      <c r="EN488" s="2"/>
      <c r="EO488" s="2"/>
      <c r="EP488" s="2"/>
      <c r="EQ488" s="2"/>
      <c r="ER488" s="2"/>
      <c r="ES488" s="2"/>
      <c r="ET488" s="2"/>
      <c r="EU488" s="2"/>
      <c r="EV488" s="2"/>
      <c r="EW488" s="2"/>
      <c r="EX488" s="2"/>
      <c r="EY488" s="2"/>
      <c r="EZ488" s="2"/>
      <c r="FA488" s="2"/>
    </row>
    <row r="489" spans="1:157" ht="1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c r="CI489" s="2"/>
      <c r="CJ489" s="2"/>
      <c r="CK489" s="2"/>
      <c r="CL489" s="2"/>
      <c r="CM489" s="2"/>
      <c r="CN489" s="2"/>
      <c r="CO489" s="2"/>
      <c r="CP489" s="2"/>
      <c r="CQ489" s="2"/>
      <c r="CR489" s="2"/>
      <c r="CS489" s="2"/>
      <c r="CT489" s="2"/>
      <c r="CU489" s="2"/>
      <c r="CV489" s="2"/>
      <c r="CW489" s="2"/>
      <c r="CX489" s="2"/>
      <c r="CY489" s="2"/>
      <c r="CZ489" s="2"/>
      <c r="DA489" s="2"/>
      <c r="DB489" s="2"/>
      <c r="DC489" s="2"/>
      <c r="DD489" s="2"/>
      <c r="DE489" s="2"/>
      <c r="DF489" s="2"/>
      <c r="DG489" s="2"/>
      <c r="DH489" s="2"/>
      <c r="DI489" s="2"/>
      <c r="DJ489" s="2"/>
      <c r="DK489" s="2"/>
      <c r="DL489" s="2"/>
      <c r="DM489" s="2"/>
      <c r="DN489" s="2"/>
      <c r="DO489" s="2"/>
      <c r="DP489" s="2"/>
      <c r="DQ489" s="2"/>
      <c r="DR489" s="2"/>
      <c r="DS489" s="2"/>
      <c r="DT489" s="2"/>
      <c r="DU489" s="2"/>
      <c r="DV489" s="2"/>
      <c r="DW489" s="2"/>
      <c r="DX489" s="2"/>
      <c r="DY489" s="2"/>
      <c r="DZ489" s="2"/>
      <c r="EA489" s="2"/>
      <c r="EB489" s="2"/>
      <c r="EC489" s="2"/>
      <c r="ED489" s="2"/>
      <c r="EE489" s="2"/>
      <c r="EF489" s="2"/>
      <c r="EG489" s="2"/>
      <c r="EH489" s="2"/>
      <c r="EI489" s="2"/>
      <c r="EJ489" s="2"/>
      <c r="EK489" s="2"/>
      <c r="EL489" s="2"/>
      <c r="EM489" s="2"/>
      <c r="EN489" s="2"/>
      <c r="EO489" s="2"/>
      <c r="EP489" s="2"/>
      <c r="EQ489" s="2"/>
      <c r="ER489" s="2"/>
      <c r="ES489" s="2"/>
      <c r="ET489" s="2"/>
      <c r="EU489" s="2"/>
      <c r="EV489" s="2"/>
      <c r="EW489" s="2"/>
      <c r="EX489" s="2"/>
      <c r="EY489" s="2"/>
      <c r="EZ489" s="2"/>
      <c r="FA489" s="2"/>
    </row>
    <row r="490" spans="1:157" ht="1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c r="CI490" s="2"/>
      <c r="CJ490" s="2"/>
      <c r="CK490" s="2"/>
      <c r="CL490" s="2"/>
      <c r="CM490" s="2"/>
      <c r="CN490" s="2"/>
      <c r="CO490" s="2"/>
      <c r="CP490" s="2"/>
      <c r="CQ490" s="2"/>
      <c r="CR490" s="2"/>
      <c r="CS490" s="2"/>
      <c r="CT490" s="2"/>
      <c r="CU490" s="2"/>
      <c r="CV490" s="2"/>
      <c r="CW490" s="2"/>
      <c r="CX490" s="2"/>
      <c r="CY490" s="2"/>
      <c r="CZ490" s="2"/>
      <c r="DA490" s="2"/>
      <c r="DB490" s="2"/>
      <c r="DC490" s="2"/>
      <c r="DD490" s="2"/>
      <c r="DE490" s="2"/>
      <c r="DF490" s="2"/>
      <c r="DG490" s="2"/>
      <c r="DH490" s="2"/>
      <c r="DI490" s="2"/>
      <c r="DJ490" s="2"/>
      <c r="DK490" s="2"/>
      <c r="DL490" s="2"/>
      <c r="DM490" s="2"/>
      <c r="DN490" s="2"/>
      <c r="DO490" s="2"/>
      <c r="DP490" s="2"/>
      <c r="DQ490" s="2"/>
      <c r="DR490" s="2"/>
      <c r="DS490" s="2"/>
      <c r="DT490" s="2"/>
      <c r="DU490" s="2"/>
      <c r="DV490" s="2"/>
      <c r="DW490" s="2"/>
      <c r="DX490" s="2"/>
      <c r="DY490" s="2"/>
      <c r="DZ490" s="2"/>
      <c r="EA490" s="2"/>
      <c r="EB490" s="2"/>
      <c r="EC490" s="2"/>
      <c r="ED490" s="2"/>
      <c r="EE490" s="2"/>
      <c r="EF490" s="2"/>
      <c r="EG490" s="2"/>
      <c r="EH490" s="2"/>
      <c r="EI490" s="2"/>
      <c r="EJ490" s="2"/>
      <c r="EK490" s="2"/>
      <c r="EL490" s="2"/>
      <c r="EM490" s="2"/>
      <c r="EN490" s="2"/>
      <c r="EO490" s="2"/>
      <c r="EP490" s="2"/>
      <c r="EQ490" s="2"/>
      <c r="ER490" s="2"/>
      <c r="ES490" s="2"/>
      <c r="ET490" s="2"/>
      <c r="EU490" s="2"/>
      <c r="EV490" s="2"/>
      <c r="EW490" s="2"/>
      <c r="EX490" s="2"/>
      <c r="EY490" s="2"/>
      <c r="EZ490" s="2"/>
      <c r="FA490" s="2"/>
    </row>
    <row r="491" spans="1:157" ht="1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c r="CI491" s="2"/>
      <c r="CJ491" s="2"/>
      <c r="CK491" s="2"/>
      <c r="CL491" s="2"/>
      <c r="CM491" s="2"/>
      <c r="CN491" s="2"/>
      <c r="CO491" s="2"/>
      <c r="CP491" s="2"/>
      <c r="CQ491" s="2"/>
      <c r="CR491" s="2"/>
      <c r="CS491" s="2"/>
      <c r="CT491" s="2"/>
      <c r="CU491" s="2"/>
      <c r="CV491" s="2"/>
      <c r="CW491" s="2"/>
      <c r="CX491" s="2"/>
      <c r="CY491" s="2"/>
      <c r="CZ491" s="2"/>
      <c r="DA491" s="2"/>
      <c r="DB491" s="2"/>
      <c r="DC491" s="2"/>
      <c r="DD491" s="2"/>
      <c r="DE491" s="2"/>
      <c r="DF491" s="2"/>
      <c r="DG491" s="2"/>
      <c r="DH491" s="2"/>
      <c r="DI491" s="2"/>
      <c r="DJ491" s="2"/>
      <c r="DK491" s="2"/>
      <c r="DL491" s="2"/>
      <c r="DM491" s="2"/>
      <c r="DN491" s="2"/>
      <c r="DO491" s="2"/>
      <c r="DP491" s="2"/>
      <c r="DQ491" s="2"/>
      <c r="DR491" s="2"/>
      <c r="DS491" s="2"/>
      <c r="DT491" s="2"/>
      <c r="DU491" s="2"/>
      <c r="DV491" s="2"/>
      <c r="DW491" s="2"/>
      <c r="DX491" s="2"/>
      <c r="DY491" s="2"/>
      <c r="DZ491" s="2"/>
      <c r="EA491" s="2"/>
      <c r="EB491" s="2"/>
      <c r="EC491" s="2"/>
      <c r="ED491" s="2"/>
      <c r="EE491" s="2"/>
      <c r="EF491" s="2"/>
      <c r="EG491" s="2"/>
      <c r="EH491" s="2"/>
      <c r="EI491" s="2"/>
      <c r="EJ491" s="2"/>
      <c r="EK491" s="2"/>
      <c r="EL491" s="2"/>
      <c r="EM491" s="2"/>
      <c r="EN491" s="2"/>
      <c r="EO491" s="2"/>
      <c r="EP491" s="2"/>
      <c r="EQ491" s="2"/>
      <c r="ER491" s="2"/>
      <c r="ES491" s="2"/>
      <c r="ET491" s="2"/>
      <c r="EU491" s="2"/>
      <c r="EV491" s="2"/>
      <c r="EW491" s="2"/>
      <c r="EX491" s="2"/>
      <c r="EY491" s="2"/>
      <c r="EZ491" s="2"/>
      <c r="FA491" s="2"/>
    </row>
    <row r="492" spans="1:157" ht="1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c r="CJ492" s="2"/>
      <c r="CK492" s="2"/>
      <c r="CL492" s="2"/>
      <c r="CM492" s="2"/>
      <c r="CN492" s="2"/>
      <c r="CO492" s="2"/>
      <c r="CP492" s="2"/>
      <c r="CQ492" s="2"/>
      <c r="CR492" s="2"/>
      <c r="CS492" s="2"/>
      <c r="CT492" s="2"/>
      <c r="CU492" s="2"/>
      <c r="CV492" s="2"/>
      <c r="CW492" s="2"/>
      <c r="CX492" s="2"/>
      <c r="CY492" s="2"/>
      <c r="CZ492" s="2"/>
      <c r="DA492" s="2"/>
      <c r="DB492" s="2"/>
      <c r="DC492" s="2"/>
      <c r="DD492" s="2"/>
      <c r="DE492" s="2"/>
      <c r="DF492" s="2"/>
      <c r="DG492" s="2"/>
      <c r="DH492" s="2"/>
      <c r="DI492" s="2"/>
      <c r="DJ492" s="2"/>
      <c r="DK492" s="2"/>
      <c r="DL492" s="2"/>
      <c r="DM492" s="2"/>
      <c r="DN492" s="2"/>
      <c r="DO492" s="2"/>
      <c r="DP492" s="2"/>
      <c r="DQ492" s="2"/>
      <c r="DR492" s="2"/>
      <c r="DS492" s="2"/>
      <c r="DT492" s="2"/>
      <c r="DU492" s="2"/>
      <c r="DV492" s="2"/>
      <c r="DW492" s="2"/>
      <c r="DX492" s="2"/>
      <c r="DY492" s="2"/>
      <c r="DZ492" s="2"/>
      <c r="EA492" s="2"/>
      <c r="EB492" s="2"/>
      <c r="EC492" s="2"/>
      <c r="ED492" s="2"/>
      <c r="EE492" s="2"/>
      <c r="EF492" s="2"/>
      <c r="EG492" s="2"/>
      <c r="EH492" s="2"/>
      <c r="EI492" s="2"/>
      <c r="EJ492" s="2"/>
      <c r="EK492" s="2"/>
      <c r="EL492" s="2"/>
      <c r="EM492" s="2"/>
      <c r="EN492" s="2"/>
      <c r="EO492" s="2"/>
      <c r="EP492" s="2"/>
      <c r="EQ492" s="2"/>
      <c r="ER492" s="2"/>
      <c r="ES492" s="2"/>
      <c r="ET492" s="2"/>
      <c r="EU492" s="2"/>
      <c r="EV492" s="2"/>
      <c r="EW492" s="2"/>
      <c r="EX492" s="2"/>
      <c r="EY492" s="2"/>
      <c r="EZ492" s="2"/>
      <c r="FA492" s="2"/>
    </row>
    <row r="493" spans="1:157" ht="1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c r="CI493" s="2"/>
      <c r="CJ493" s="2"/>
      <c r="CK493" s="2"/>
      <c r="CL493" s="2"/>
      <c r="CM493" s="2"/>
      <c r="CN493" s="2"/>
      <c r="CO493" s="2"/>
      <c r="CP493" s="2"/>
      <c r="CQ493" s="2"/>
      <c r="CR493" s="2"/>
      <c r="CS493" s="2"/>
      <c r="CT493" s="2"/>
      <c r="CU493" s="2"/>
      <c r="CV493" s="2"/>
      <c r="CW493" s="2"/>
      <c r="CX493" s="2"/>
      <c r="CY493" s="2"/>
      <c r="CZ493" s="2"/>
      <c r="DA493" s="2"/>
      <c r="DB493" s="2"/>
      <c r="DC493" s="2"/>
      <c r="DD493" s="2"/>
      <c r="DE493" s="2"/>
      <c r="DF493" s="2"/>
      <c r="DG493" s="2"/>
      <c r="DH493" s="2"/>
      <c r="DI493" s="2"/>
      <c r="DJ493" s="2"/>
      <c r="DK493" s="2"/>
      <c r="DL493" s="2"/>
      <c r="DM493" s="2"/>
      <c r="DN493" s="2"/>
      <c r="DO493" s="2"/>
      <c r="DP493" s="2"/>
      <c r="DQ493" s="2"/>
      <c r="DR493" s="2"/>
      <c r="DS493" s="2"/>
      <c r="DT493" s="2"/>
      <c r="DU493" s="2"/>
      <c r="DV493" s="2"/>
      <c r="DW493" s="2"/>
      <c r="DX493" s="2"/>
      <c r="DY493" s="2"/>
      <c r="DZ493" s="2"/>
      <c r="EA493" s="2"/>
      <c r="EB493" s="2"/>
      <c r="EC493" s="2"/>
      <c r="ED493" s="2"/>
      <c r="EE493" s="2"/>
      <c r="EF493" s="2"/>
      <c r="EG493" s="2"/>
      <c r="EH493" s="2"/>
      <c r="EI493" s="2"/>
      <c r="EJ493" s="2"/>
      <c r="EK493" s="2"/>
      <c r="EL493" s="2"/>
      <c r="EM493" s="2"/>
      <c r="EN493" s="2"/>
      <c r="EO493" s="2"/>
      <c r="EP493" s="2"/>
      <c r="EQ493" s="2"/>
      <c r="ER493" s="2"/>
      <c r="ES493" s="2"/>
      <c r="ET493" s="2"/>
      <c r="EU493" s="2"/>
      <c r="EV493" s="2"/>
      <c r="EW493" s="2"/>
      <c r="EX493" s="2"/>
      <c r="EY493" s="2"/>
      <c r="EZ493" s="2"/>
      <c r="FA493" s="2"/>
    </row>
    <row r="494" spans="1:157" ht="1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c r="CJ494" s="2"/>
      <c r="CK494" s="2"/>
      <c r="CL494" s="2"/>
      <c r="CM494" s="2"/>
      <c r="CN494" s="2"/>
      <c r="CO494" s="2"/>
      <c r="CP494" s="2"/>
      <c r="CQ494" s="2"/>
      <c r="CR494" s="2"/>
      <c r="CS494" s="2"/>
      <c r="CT494" s="2"/>
      <c r="CU494" s="2"/>
      <c r="CV494" s="2"/>
      <c r="CW494" s="2"/>
      <c r="CX494" s="2"/>
      <c r="CY494" s="2"/>
      <c r="CZ494" s="2"/>
      <c r="DA494" s="2"/>
      <c r="DB494" s="2"/>
      <c r="DC494" s="2"/>
      <c r="DD494" s="2"/>
      <c r="DE494" s="2"/>
      <c r="DF494" s="2"/>
      <c r="DG494" s="2"/>
      <c r="DH494" s="2"/>
      <c r="DI494" s="2"/>
      <c r="DJ494" s="2"/>
      <c r="DK494" s="2"/>
      <c r="DL494" s="2"/>
      <c r="DM494" s="2"/>
      <c r="DN494" s="2"/>
      <c r="DO494" s="2"/>
      <c r="DP494" s="2"/>
      <c r="DQ494" s="2"/>
      <c r="DR494" s="2"/>
      <c r="DS494" s="2"/>
      <c r="DT494" s="2"/>
      <c r="DU494" s="2"/>
      <c r="DV494" s="2"/>
      <c r="DW494" s="2"/>
      <c r="DX494" s="2"/>
      <c r="DY494" s="2"/>
      <c r="DZ494" s="2"/>
      <c r="EA494" s="2"/>
      <c r="EB494" s="2"/>
      <c r="EC494" s="2"/>
      <c r="ED494" s="2"/>
      <c r="EE494" s="2"/>
      <c r="EF494" s="2"/>
      <c r="EG494" s="2"/>
      <c r="EH494" s="2"/>
      <c r="EI494" s="2"/>
      <c r="EJ494" s="2"/>
      <c r="EK494" s="2"/>
      <c r="EL494" s="2"/>
      <c r="EM494" s="2"/>
      <c r="EN494" s="2"/>
      <c r="EO494" s="2"/>
      <c r="EP494" s="2"/>
      <c r="EQ494" s="2"/>
      <c r="ER494" s="2"/>
      <c r="ES494" s="2"/>
      <c r="ET494" s="2"/>
      <c r="EU494" s="2"/>
      <c r="EV494" s="2"/>
      <c r="EW494" s="2"/>
      <c r="EX494" s="2"/>
      <c r="EY494" s="2"/>
      <c r="EZ494" s="2"/>
      <c r="FA494" s="2"/>
    </row>
    <row r="495" spans="1:157" ht="1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c r="CI495" s="2"/>
      <c r="CJ495" s="2"/>
      <c r="CK495" s="2"/>
      <c r="CL495" s="2"/>
      <c r="CM495" s="2"/>
      <c r="CN495" s="2"/>
      <c r="CO495" s="2"/>
      <c r="CP495" s="2"/>
      <c r="CQ495" s="2"/>
      <c r="CR495" s="2"/>
      <c r="CS495" s="2"/>
      <c r="CT495" s="2"/>
      <c r="CU495" s="2"/>
      <c r="CV495" s="2"/>
      <c r="CW495" s="2"/>
      <c r="CX495" s="2"/>
      <c r="CY495" s="2"/>
      <c r="CZ495" s="2"/>
      <c r="DA495" s="2"/>
      <c r="DB495" s="2"/>
      <c r="DC495" s="2"/>
      <c r="DD495" s="2"/>
      <c r="DE495" s="2"/>
      <c r="DF495" s="2"/>
      <c r="DG495" s="2"/>
      <c r="DH495" s="2"/>
      <c r="DI495" s="2"/>
      <c r="DJ495" s="2"/>
      <c r="DK495" s="2"/>
      <c r="DL495" s="2"/>
      <c r="DM495" s="2"/>
      <c r="DN495" s="2"/>
      <c r="DO495" s="2"/>
      <c r="DP495" s="2"/>
      <c r="DQ495" s="2"/>
      <c r="DR495" s="2"/>
      <c r="DS495" s="2"/>
      <c r="DT495" s="2"/>
      <c r="DU495" s="2"/>
      <c r="DV495" s="2"/>
      <c r="DW495" s="2"/>
      <c r="DX495" s="2"/>
      <c r="DY495" s="2"/>
      <c r="DZ495" s="2"/>
      <c r="EA495" s="2"/>
      <c r="EB495" s="2"/>
      <c r="EC495" s="2"/>
      <c r="ED495" s="2"/>
      <c r="EE495" s="2"/>
      <c r="EF495" s="2"/>
      <c r="EG495" s="2"/>
      <c r="EH495" s="2"/>
      <c r="EI495" s="2"/>
      <c r="EJ495" s="2"/>
      <c r="EK495" s="2"/>
      <c r="EL495" s="2"/>
      <c r="EM495" s="2"/>
      <c r="EN495" s="2"/>
      <c r="EO495" s="2"/>
      <c r="EP495" s="2"/>
      <c r="EQ495" s="2"/>
      <c r="ER495" s="2"/>
      <c r="ES495" s="2"/>
      <c r="ET495" s="2"/>
      <c r="EU495" s="2"/>
      <c r="EV495" s="2"/>
      <c r="EW495" s="2"/>
      <c r="EX495" s="2"/>
      <c r="EY495" s="2"/>
      <c r="EZ495" s="2"/>
      <c r="FA495" s="2"/>
    </row>
    <row r="496" spans="1:157" ht="1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c r="CJ496" s="2"/>
      <c r="CK496" s="2"/>
      <c r="CL496" s="2"/>
      <c r="CM496" s="2"/>
      <c r="CN496" s="2"/>
      <c r="CO496" s="2"/>
      <c r="CP496" s="2"/>
      <c r="CQ496" s="2"/>
      <c r="CR496" s="2"/>
      <c r="CS496" s="2"/>
      <c r="CT496" s="2"/>
      <c r="CU496" s="2"/>
      <c r="CV496" s="2"/>
      <c r="CW496" s="2"/>
      <c r="CX496" s="2"/>
      <c r="CY496" s="2"/>
      <c r="CZ496" s="2"/>
      <c r="DA496" s="2"/>
      <c r="DB496" s="2"/>
      <c r="DC496" s="2"/>
      <c r="DD496" s="2"/>
      <c r="DE496" s="2"/>
      <c r="DF496" s="2"/>
      <c r="DG496" s="2"/>
      <c r="DH496" s="2"/>
      <c r="DI496" s="2"/>
      <c r="DJ496" s="2"/>
      <c r="DK496" s="2"/>
      <c r="DL496" s="2"/>
      <c r="DM496" s="2"/>
      <c r="DN496" s="2"/>
      <c r="DO496" s="2"/>
      <c r="DP496" s="2"/>
      <c r="DQ496" s="2"/>
      <c r="DR496" s="2"/>
      <c r="DS496" s="2"/>
      <c r="DT496" s="2"/>
      <c r="DU496" s="2"/>
      <c r="DV496" s="2"/>
      <c r="DW496" s="2"/>
      <c r="DX496" s="2"/>
      <c r="DY496" s="2"/>
      <c r="DZ496" s="2"/>
      <c r="EA496" s="2"/>
      <c r="EB496" s="2"/>
      <c r="EC496" s="2"/>
      <c r="ED496" s="2"/>
      <c r="EE496" s="2"/>
      <c r="EF496" s="2"/>
      <c r="EG496" s="2"/>
      <c r="EH496" s="2"/>
      <c r="EI496" s="2"/>
      <c r="EJ496" s="2"/>
      <c r="EK496" s="2"/>
      <c r="EL496" s="2"/>
      <c r="EM496" s="2"/>
      <c r="EN496" s="2"/>
      <c r="EO496" s="2"/>
      <c r="EP496" s="2"/>
      <c r="EQ496" s="2"/>
      <c r="ER496" s="2"/>
      <c r="ES496" s="2"/>
      <c r="ET496" s="2"/>
      <c r="EU496" s="2"/>
      <c r="EV496" s="2"/>
      <c r="EW496" s="2"/>
      <c r="EX496" s="2"/>
      <c r="EY496" s="2"/>
      <c r="EZ496" s="2"/>
      <c r="FA496" s="2"/>
    </row>
    <row r="497" spans="1:157" ht="1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c r="CJ497" s="2"/>
      <c r="CK497" s="2"/>
      <c r="CL497" s="2"/>
      <c r="CM497" s="2"/>
      <c r="CN497" s="2"/>
      <c r="CO497" s="2"/>
      <c r="CP497" s="2"/>
      <c r="CQ497" s="2"/>
      <c r="CR497" s="2"/>
      <c r="CS497" s="2"/>
      <c r="CT497" s="2"/>
      <c r="CU497" s="2"/>
      <c r="CV497" s="2"/>
      <c r="CW497" s="2"/>
      <c r="CX497" s="2"/>
      <c r="CY497" s="2"/>
      <c r="CZ497" s="2"/>
      <c r="DA497" s="2"/>
      <c r="DB497" s="2"/>
      <c r="DC497" s="2"/>
      <c r="DD497" s="2"/>
      <c r="DE497" s="2"/>
      <c r="DF497" s="2"/>
      <c r="DG497" s="2"/>
      <c r="DH497" s="2"/>
      <c r="DI497" s="2"/>
      <c r="DJ497" s="2"/>
      <c r="DK497" s="2"/>
      <c r="DL497" s="2"/>
      <c r="DM497" s="2"/>
      <c r="DN497" s="2"/>
      <c r="DO497" s="2"/>
      <c r="DP497" s="2"/>
      <c r="DQ497" s="2"/>
      <c r="DR497" s="2"/>
      <c r="DS497" s="2"/>
      <c r="DT497" s="2"/>
      <c r="DU497" s="2"/>
      <c r="DV497" s="2"/>
      <c r="DW497" s="2"/>
      <c r="DX497" s="2"/>
      <c r="DY497" s="2"/>
      <c r="DZ497" s="2"/>
      <c r="EA497" s="2"/>
      <c r="EB497" s="2"/>
      <c r="EC497" s="2"/>
      <c r="ED497" s="2"/>
      <c r="EE497" s="2"/>
      <c r="EF497" s="2"/>
      <c r="EG497" s="2"/>
      <c r="EH497" s="2"/>
      <c r="EI497" s="2"/>
      <c r="EJ497" s="2"/>
      <c r="EK497" s="2"/>
      <c r="EL497" s="2"/>
      <c r="EM497" s="2"/>
      <c r="EN497" s="2"/>
      <c r="EO497" s="2"/>
      <c r="EP497" s="2"/>
      <c r="EQ497" s="2"/>
      <c r="ER497" s="2"/>
      <c r="ES497" s="2"/>
      <c r="ET497" s="2"/>
      <c r="EU497" s="2"/>
      <c r="EV497" s="2"/>
      <c r="EW497" s="2"/>
      <c r="EX497" s="2"/>
      <c r="EY497" s="2"/>
      <c r="EZ497" s="2"/>
      <c r="FA497" s="2"/>
    </row>
    <row r="498" spans="1:157" ht="1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c r="CN498" s="2"/>
      <c r="CO498" s="2"/>
      <c r="CP498" s="2"/>
      <c r="CQ498" s="2"/>
      <c r="CR498" s="2"/>
      <c r="CS498" s="2"/>
      <c r="CT498" s="2"/>
      <c r="CU498" s="2"/>
      <c r="CV498" s="2"/>
      <c r="CW498" s="2"/>
      <c r="CX498" s="2"/>
      <c r="CY498" s="2"/>
      <c r="CZ498" s="2"/>
      <c r="DA498" s="2"/>
      <c r="DB498" s="2"/>
      <c r="DC498" s="2"/>
      <c r="DD498" s="2"/>
      <c r="DE498" s="2"/>
      <c r="DF498" s="2"/>
      <c r="DG498" s="2"/>
      <c r="DH498" s="2"/>
      <c r="DI498" s="2"/>
      <c r="DJ498" s="2"/>
      <c r="DK498" s="2"/>
      <c r="DL498" s="2"/>
      <c r="DM498" s="2"/>
      <c r="DN498" s="2"/>
      <c r="DO498" s="2"/>
      <c r="DP498" s="2"/>
      <c r="DQ498" s="2"/>
      <c r="DR498" s="2"/>
      <c r="DS498" s="2"/>
      <c r="DT498" s="2"/>
      <c r="DU498" s="2"/>
      <c r="DV498" s="2"/>
      <c r="DW498" s="2"/>
      <c r="DX498" s="2"/>
      <c r="DY498" s="2"/>
      <c r="DZ498" s="2"/>
      <c r="EA498" s="2"/>
      <c r="EB498" s="2"/>
      <c r="EC498" s="2"/>
      <c r="ED498" s="2"/>
      <c r="EE498" s="2"/>
      <c r="EF498" s="2"/>
      <c r="EG498" s="2"/>
      <c r="EH498" s="2"/>
      <c r="EI498" s="2"/>
      <c r="EJ498" s="2"/>
      <c r="EK498" s="2"/>
      <c r="EL498" s="2"/>
      <c r="EM498" s="2"/>
      <c r="EN498" s="2"/>
      <c r="EO498" s="2"/>
      <c r="EP498" s="2"/>
      <c r="EQ498" s="2"/>
      <c r="ER498" s="2"/>
      <c r="ES498" s="2"/>
      <c r="ET498" s="2"/>
      <c r="EU498" s="2"/>
      <c r="EV498" s="2"/>
      <c r="EW498" s="2"/>
      <c r="EX498" s="2"/>
      <c r="EY498" s="2"/>
      <c r="EZ498" s="2"/>
      <c r="FA498" s="2"/>
    </row>
    <row r="499" spans="1:157" ht="1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c r="CN499" s="2"/>
      <c r="CO499" s="2"/>
      <c r="CP499" s="2"/>
      <c r="CQ499" s="2"/>
      <c r="CR499" s="2"/>
      <c r="CS499" s="2"/>
      <c r="CT499" s="2"/>
      <c r="CU499" s="2"/>
      <c r="CV499" s="2"/>
      <c r="CW499" s="2"/>
      <c r="CX499" s="2"/>
      <c r="CY499" s="2"/>
      <c r="CZ499" s="2"/>
      <c r="DA499" s="2"/>
      <c r="DB499" s="2"/>
      <c r="DC499" s="2"/>
      <c r="DD499" s="2"/>
      <c r="DE499" s="2"/>
      <c r="DF499" s="2"/>
      <c r="DG499" s="2"/>
      <c r="DH499" s="2"/>
      <c r="DI499" s="2"/>
      <c r="DJ499" s="2"/>
      <c r="DK499" s="2"/>
      <c r="DL499" s="2"/>
      <c r="DM499" s="2"/>
      <c r="DN499" s="2"/>
      <c r="DO499" s="2"/>
      <c r="DP499" s="2"/>
      <c r="DQ499" s="2"/>
      <c r="DR499" s="2"/>
      <c r="DS499" s="2"/>
      <c r="DT499" s="2"/>
      <c r="DU499" s="2"/>
      <c r="DV499" s="2"/>
      <c r="DW499" s="2"/>
      <c r="DX499" s="2"/>
      <c r="DY499" s="2"/>
      <c r="DZ499" s="2"/>
      <c r="EA499" s="2"/>
      <c r="EB499" s="2"/>
      <c r="EC499" s="2"/>
      <c r="ED499" s="2"/>
      <c r="EE499" s="2"/>
      <c r="EF499" s="2"/>
      <c r="EG499" s="2"/>
      <c r="EH499" s="2"/>
      <c r="EI499" s="2"/>
      <c r="EJ499" s="2"/>
      <c r="EK499" s="2"/>
      <c r="EL499" s="2"/>
      <c r="EM499" s="2"/>
      <c r="EN499" s="2"/>
      <c r="EO499" s="2"/>
      <c r="EP499" s="2"/>
      <c r="EQ499" s="2"/>
      <c r="ER499" s="2"/>
      <c r="ES499" s="2"/>
      <c r="ET499" s="2"/>
      <c r="EU499" s="2"/>
      <c r="EV499" s="2"/>
      <c r="EW499" s="2"/>
      <c r="EX499" s="2"/>
      <c r="EY499" s="2"/>
      <c r="EZ499" s="2"/>
      <c r="FA499" s="2"/>
    </row>
    <row r="500" spans="1:157" ht="1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c r="CN500" s="2"/>
      <c r="CO500" s="2"/>
      <c r="CP500" s="2"/>
      <c r="CQ500" s="2"/>
      <c r="CR500" s="2"/>
      <c r="CS500" s="2"/>
      <c r="CT500" s="2"/>
      <c r="CU500" s="2"/>
      <c r="CV500" s="2"/>
      <c r="CW500" s="2"/>
      <c r="CX500" s="2"/>
      <c r="CY500" s="2"/>
      <c r="CZ500" s="2"/>
      <c r="DA500" s="2"/>
      <c r="DB500" s="2"/>
      <c r="DC500" s="2"/>
      <c r="DD500" s="2"/>
      <c r="DE500" s="2"/>
      <c r="DF500" s="2"/>
      <c r="DG500" s="2"/>
      <c r="DH500" s="2"/>
      <c r="DI500" s="2"/>
      <c r="DJ500" s="2"/>
      <c r="DK500" s="2"/>
      <c r="DL500" s="2"/>
      <c r="DM500" s="2"/>
      <c r="DN500" s="2"/>
      <c r="DO500" s="2"/>
      <c r="DP500" s="2"/>
      <c r="DQ500" s="2"/>
      <c r="DR500" s="2"/>
      <c r="DS500" s="2"/>
      <c r="DT500" s="2"/>
      <c r="DU500" s="2"/>
      <c r="DV500" s="2"/>
      <c r="DW500" s="2"/>
      <c r="DX500" s="2"/>
      <c r="DY500" s="2"/>
      <c r="DZ500" s="2"/>
      <c r="EA500" s="2"/>
      <c r="EB500" s="2"/>
      <c r="EC500" s="2"/>
      <c r="ED500" s="2"/>
      <c r="EE500" s="2"/>
      <c r="EF500" s="2"/>
      <c r="EG500" s="2"/>
      <c r="EH500" s="2"/>
      <c r="EI500" s="2"/>
      <c r="EJ500" s="2"/>
      <c r="EK500" s="2"/>
      <c r="EL500" s="2"/>
      <c r="EM500" s="2"/>
      <c r="EN500" s="2"/>
      <c r="EO500" s="2"/>
      <c r="EP500" s="2"/>
      <c r="EQ500" s="2"/>
      <c r="ER500" s="2"/>
      <c r="ES500" s="2"/>
      <c r="ET500" s="2"/>
      <c r="EU500" s="2"/>
      <c r="EV500" s="2"/>
      <c r="EW500" s="2"/>
      <c r="EX500" s="2"/>
      <c r="EY500" s="2"/>
      <c r="EZ500" s="2"/>
      <c r="FA500" s="2"/>
    </row>
    <row r="501" spans="1:157" ht="1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c r="CJ501" s="2"/>
      <c r="CK501" s="2"/>
      <c r="CL501" s="2"/>
      <c r="CM501" s="2"/>
      <c r="CN501" s="2"/>
      <c r="CO501" s="2"/>
      <c r="CP501" s="2"/>
      <c r="CQ501" s="2"/>
      <c r="CR501" s="2"/>
      <c r="CS501" s="2"/>
      <c r="CT501" s="2"/>
      <c r="CU501" s="2"/>
      <c r="CV501" s="2"/>
      <c r="CW501" s="2"/>
      <c r="CX501" s="2"/>
      <c r="CY501" s="2"/>
      <c r="CZ501" s="2"/>
      <c r="DA501" s="2"/>
      <c r="DB501" s="2"/>
      <c r="DC501" s="2"/>
      <c r="DD501" s="2"/>
      <c r="DE501" s="2"/>
      <c r="DF501" s="2"/>
      <c r="DG501" s="2"/>
      <c r="DH501" s="2"/>
      <c r="DI501" s="2"/>
      <c r="DJ501" s="2"/>
      <c r="DK501" s="2"/>
      <c r="DL501" s="2"/>
      <c r="DM501" s="2"/>
      <c r="DN501" s="2"/>
      <c r="DO501" s="2"/>
      <c r="DP501" s="2"/>
      <c r="DQ501" s="2"/>
      <c r="DR501" s="2"/>
      <c r="DS501" s="2"/>
      <c r="DT501" s="2"/>
      <c r="DU501" s="2"/>
      <c r="DV501" s="2"/>
      <c r="DW501" s="2"/>
      <c r="DX501" s="2"/>
      <c r="DY501" s="2"/>
      <c r="DZ501" s="2"/>
      <c r="EA501" s="2"/>
      <c r="EB501" s="2"/>
      <c r="EC501" s="2"/>
      <c r="ED501" s="2"/>
      <c r="EE501" s="2"/>
      <c r="EF501" s="2"/>
      <c r="EG501" s="2"/>
      <c r="EH501" s="2"/>
      <c r="EI501" s="2"/>
      <c r="EJ501" s="2"/>
      <c r="EK501" s="2"/>
      <c r="EL501" s="2"/>
      <c r="EM501" s="2"/>
      <c r="EN501" s="2"/>
      <c r="EO501" s="2"/>
      <c r="EP501" s="2"/>
      <c r="EQ501" s="2"/>
      <c r="ER501" s="2"/>
      <c r="ES501" s="2"/>
      <c r="ET501" s="2"/>
      <c r="EU501" s="2"/>
      <c r="EV501" s="2"/>
      <c r="EW501" s="2"/>
      <c r="EX501" s="2"/>
      <c r="EY501" s="2"/>
      <c r="EZ501" s="2"/>
      <c r="FA501" s="2"/>
    </row>
    <row r="502" spans="1:157" ht="1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c r="CI502" s="2"/>
      <c r="CJ502" s="2"/>
      <c r="CK502" s="2"/>
      <c r="CL502" s="2"/>
      <c r="CM502" s="2"/>
      <c r="CN502" s="2"/>
      <c r="CO502" s="2"/>
      <c r="CP502" s="2"/>
      <c r="CQ502" s="2"/>
      <c r="CR502" s="2"/>
      <c r="CS502" s="2"/>
      <c r="CT502" s="2"/>
      <c r="CU502" s="2"/>
      <c r="CV502" s="2"/>
      <c r="CW502" s="2"/>
      <c r="CX502" s="2"/>
      <c r="CY502" s="2"/>
      <c r="CZ502" s="2"/>
      <c r="DA502" s="2"/>
      <c r="DB502" s="2"/>
      <c r="DC502" s="2"/>
      <c r="DD502" s="2"/>
      <c r="DE502" s="2"/>
      <c r="DF502" s="2"/>
      <c r="DG502" s="2"/>
      <c r="DH502" s="2"/>
      <c r="DI502" s="2"/>
      <c r="DJ502" s="2"/>
      <c r="DK502" s="2"/>
      <c r="DL502" s="2"/>
      <c r="DM502" s="2"/>
      <c r="DN502" s="2"/>
      <c r="DO502" s="2"/>
      <c r="DP502" s="2"/>
      <c r="DQ502" s="2"/>
      <c r="DR502" s="2"/>
      <c r="DS502" s="2"/>
      <c r="DT502" s="2"/>
      <c r="DU502" s="2"/>
      <c r="DV502" s="2"/>
      <c r="DW502" s="2"/>
      <c r="DX502" s="2"/>
      <c r="DY502" s="2"/>
      <c r="DZ502" s="2"/>
      <c r="EA502" s="2"/>
      <c r="EB502" s="2"/>
      <c r="EC502" s="2"/>
      <c r="ED502" s="2"/>
      <c r="EE502" s="2"/>
      <c r="EF502" s="2"/>
      <c r="EG502" s="2"/>
      <c r="EH502" s="2"/>
      <c r="EI502" s="2"/>
      <c r="EJ502" s="2"/>
      <c r="EK502" s="2"/>
      <c r="EL502" s="2"/>
      <c r="EM502" s="2"/>
      <c r="EN502" s="2"/>
      <c r="EO502" s="2"/>
      <c r="EP502" s="2"/>
      <c r="EQ502" s="2"/>
      <c r="ER502" s="2"/>
      <c r="ES502" s="2"/>
      <c r="ET502" s="2"/>
      <c r="EU502" s="2"/>
      <c r="EV502" s="2"/>
      <c r="EW502" s="2"/>
      <c r="EX502" s="2"/>
      <c r="EY502" s="2"/>
      <c r="EZ502" s="2"/>
      <c r="FA502" s="2"/>
    </row>
    <row r="503" spans="1:157" ht="1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c r="CI503" s="2"/>
      <c r="CJ503" s="2"/>
      <c r="CK503" s="2"/>
      <c r="CL503" s="2"/>
      <c r="CM503" s="2"/>
      <c r="CN503" s="2"/>
      <c r="CO503" s="2"/>
      <c r="CP503" s="2"/>
      <c r="CQ503" s="2"/>
      <c r="CR503" s="2"/>
      <c r="CS503" s="2"/>
      <c r="CT503" s="2"/>
      <c r="CU503" s="2"/>
      <c r="CV503" s="2"/>
      <c r="CW503" s="2"/>
      <c r="CX503" s="2"/>
      <c r="CY503" s="2"/>
      <c r="CZ503" s="2"/>
      <c r="DA503" s="2"/>
      <c r="DB503" s="2"/>
      <c r="DC503" s="2"/>
      <c r="DD503" s="2"/>
      <c r="DE503" s="2"/>
      <c r="DF503" s="2"/>
      <c r="DG503" s="2"/>
      <c r="DH503" s="2"/>
      <c r="DI503" s="2"/>
      <c r="DJ503" s="2"/>
      <c r="DK503" s="2"/>
      <c r="DL503" s="2"/>
      <c r="DM503" s="2"/>
      <c r="DN503" s="2"/>
      <c r="DO503" s="2"/>
      <c r="DP503" s="2"/>
      <c r="DQ503" s="2"/>
      <c r="DR503" s="2"/>
      <c r="DS503" s="2"/>
      <c r="DT503" s="2"/>
      <c r="DU503" s="2"/>
      <c r="DV503" s="2"/>
      <c r="DW503" s="2"/>
      <c r="DX503" s="2"/>
      <c r="DY503" s="2"/>
      <c r="DZ503" s="2"/>
      <c r="EA503" s="2"/>
      <c r="EB503" s="2"/>
      <c r="EC503" s="2"/>
      <c r="ED503" s="2"/>
      <c r="EE503" s="2"/>
      <c r="EF503" s="2"/>
      <c r="EG503" s="2"/>
      <c r="EH503" s="2"/>
      <c r="EI503" s="2"/>
      <c r="EJ503" s="2"/>
      <c r="EK503" s="2"/>
      <c r="EL503" s="2"/>
      <c r="EM503" s="2"/>
      <c r="EN503" s="2"/>
      <c r="EO503" s="2"/>
      <c r="EP503" s="2"/>
      <c r="EQ503" s="2"/>
      <c r="ER503" s="2"/>
      <c r="ES503" s="2"/>
      <c r="ET503" s="2"/>
      <c r="EU503" s="2"/>
      <c r="EV503" s="2"/>
      <c r="EW503" s="2"/>
      <c r="EX503" s="2"/>
      <c r="EY503" s="2"/>
      <c r="EZ503" s="2"/>
      <c r="FA503" s="2"/>
    </row>
    <row r="504" spans="1:157" ht="1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c r="CI504" s="2"/>
      <c r="CJ504" s="2"/>
      <c r="CK504" s="2"/>
      <c r="CL504" s="2"/>
      <c r="CM504" s="2"/>
      <c r="CN504" s="2"/>
      <c r="CO504" s="2"/>
      <c r="CP504" s="2"/>
      <c r="CQ504" s="2"/>
      <c r="CR504" s="2"/>
      <c r="CS504" s="2"/>
      <c r="CT504" s="2"/>
      <c r="CU504" s="2"/>
      <c r="CV504" s="2"/>
      <c r="CW504" s="2"/>
      <c r="CX504" s="2"/>
      <c r="CY504" s="2"/>
      <c r="CZ504" s="2"/>
      <c r="DA504" s="2"/>
      <c r="DB504" s="2"/>
      <c r="DC504" s="2"/>
      <c r="DD504" s="2"/>
      <c r="DE504" s="2"/>
      <c r="DF504" s="2"/>
      <c r="DG504" s="2"/>
      <c r="DH504" s="2"/>
      <c r="DI504" s="2"/>
      <c r="DJ504" s="2"/>
      <c r="DK504" s="2"/>
      <c r="DL504" s="2"/>
      <c r="DM504" s="2"/>
      <c r="DN504" s="2"/>
      <c r="DO504" s="2"/>
      <c r="DP504" s="2"/>
      <c r="DQ504" s="2"/>
      <c r="DR504" s="2"/>
      <c r="DS504" s="2"/>
      <c r="DT504" s="2"/>
      <c r="DU504" s="2"/>
      <c r="DV504" s="2"/>
      <c r="DW504" s="2"/>
      <c r="DX504" s="2"/>
      <c r="DY504" s="2"/>
      <c r="DZ504" s="2"/>
      <c r="EA504" s="2"/>
      <c r="EB504" s="2"/>
      <c r="EC504" s="2"/>
      <c r="ED504" s="2"/>
      <c r="EE504" s="2"/>
      <c r="EF504" s="2"/>
      <c r="EG504" s="2"/>
      <c r="EH504" s="2"/>
      <c r="EI504" s="2"/>
      <c r="EJ504" s="2"/>
      <c r="EK504" s="2"/>
      <c r="EL504" s="2"/>
      <c r="EM504" s="2"/>
      <c r="EN504" s="2"/>
      <c r="EO504" s="2"/>
      <c r="EP504" s="2"/>
      <c r="EQ504" s="2"/>
      <c r="ER504" s="2"/>
      <c r="ES504" s="2"/>
      <c r="ET504" s="2"/>
      <c r="EU504" s="2"/>
      <c r="EV504" s="2"/>
      <c r="EW504" s="2"/>
      <c r="EX504" s="2"/>
      <c r="EY504" s="2"/>
      <c r="EZ504" s="2"/>
      <c r="FA504" s="2"/>
    </row>
    <row r="505" spans="1:157" ht="1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c r="CI505" s="2"/>
      <c r="CJ505" s="2"/>
      <c r="CK505" s="2"/>
      <c r="CL505" s="2"/>
      <c r="CM505" s="2"/>
      <c r="CN505" s="2"/>
      <c r="CO505" s="2"/>
      <c r="CP505" s="2"/>
      <c r="CQ505" s="2"/>
      <c r="CR505" s="2"/>
      <c r="CS505" s="2"/>
      <c r="CT505" s="2"/>
      <c r="CU505" s="2"/>
      <c r="CV505" s="2"/>
      <c r="CW505" s="2"/>
      <c r="CX505" s="2"/>
      <c r="CY505" s="2"/>
      <c r="CZ505" s="2"/>
      <c r="DA505" s="2"/>
      <c r="DB505" s="2"/>
      <c r="DC505" s="2"/>
      <c r="DD505" s="2"/>
      <c r="DE505" s="2"/>
      <c r="DF505" s="2"/>
      <c r="DG505" s="2"/>
      <c r="DH505" s="2"/>
      <c r="DI505" s="2"/>
      <c r="DJ505" s="2"/>
      <c r="DK505" s="2"/>
      <c r="DL505" s="2"/>
      <c r="DM505" s="2"/>
      <c r="DN505" s="2"/>
      <c r="DO505" s="2"/>
      <c r="DP505" s="2"/>
      <c r="DQ505" s="2"/>
      <c r="DR505" s="2"/>
      <c r="DS505" s="2"/>
      <c r="DT505" s="2"/>
      <c r="DU505" s="2"/>
      <c r="DV505" s="2"/>
      <c r="DW505" s="2"/>
      <c r="DX505" s="2"/>
      <c r="DY505" s="2"/>
      <c r="DZ505" s="2"/>
      <c r="EA505" s="2"/>
      <c r="EB505" s="2"/>
      <c r="EC505" s="2"/>
      <c r="ED505" s="2"/>
      <c r="EE505" s="2"/>
      <c r="EF505" s="2"/>
      <c r="EG505" s="2"/>
      <c r="EH505" s="2"/>
      <c r="EI505" s="2"/>
      <c r="EJ505" s="2"/>
      <c r="EK505" s="2"/>
      <c r="EL505" s="2"/>
      <c r="EM505" s="2"/>
      <c r="EN505" s="2"/>
      <c r="EO505" s="2"/>
      <c r="EP505" s="2"/>
      <c r="EQ505" s="2"/>
      <c r="ER505" s="2"/>
      <c r="ES505" s="2"/>
      <c r="ET505" s="2"/>
      <c r="EU505" s="2"/>
      <c r="EV505" s="2"/>
      <c r="EW505" s="2"/>
      <c r="EX505" s="2"/>
      <c r="EY505" s="2"/>
      <c r="EZ505" s="2"/>
      <c r="FA505" s="2"/>
    </row>
    <row r="506" spans="1:157" ht="1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c r="CG506" s="2"/>
      <c r="CH506" s="2"/>
      <c r="CI506" s="2"/>
      <c r="CJ506" s="2"/>
      <c r="CK506" s="2"/>
      <c r="CL506" s="2"/>
      <c r="CM506" s="2"/>
      <c r="CN506" s="2"/>
      <c r="CO506" s="2"/>
      <c r="CP506" s="2"/>
      <c r="CQ506" s="2"/>
      <c r="CR506" s="2"/>
      <c r="CS506" s="2"/>
      <c r="CT506" s="2"/>
      <c r="CU506" s="2"/>
      <c r="CV506" s="2"/>
      <c r="CW506" s="2"/>
      <c r="CX506" s="2"/>
      <c r="CY506" s="2"/>
      <c r="CZ506" s="2"/>
      <c r="DA506" s="2"/>
      <c r="DB506" s="2"/>
      <c r="DC506" s="2"/>
      <c r="DD506" s="2"/>
      <c r="DE506" s="2"/>
      <c r="DF506" s="2"/>
      <c r="DG506" s="2"/>
      <c r="DH506" s="2"/>
      <c r="DI506" s="2"/>
      <c r="DJ506" s="2"/>
      <c r="DK506" s="2"/>
      <c r="DL506" s="2"/>
      <c r="DM506" s="2"/>
      <c r="DN506" s="2"/>
      <c r="DO506" s="2"/>
      <c r="DP506" s="2"/>
      <c r="DQ506" s="2"/>
      <c r="DR506" s="2"/>
      <c r="DS506" s="2"/>
      <c r="DT506" s="2"/>
      <c r="DU506" s="2"/>
      <c r="DV506" s="2"/>
      <c r="DW506" s="2"/>
      <c r="DX506" s="2"/>
      <c r="DY506" s="2"/>
      <c r="DZ506" s="2"/>
      <c r="EA506" s="2"/>
      <c r="EB506" s="2"/>
      <c r="EC506" s="2"/>
      <c r="ED506" s="2"/>
      <c r="EE506" s="2"/>
      <c r="EF506" s="2"/>
      <c r="EG506" s="2"/>
      <c r="EH506" s="2"/>
      <c r="EI506" s="2"/>
      <c r="EJ506" s="2"/>
      <c r="EK506" s="2"/>
      <c r="EL506" s="2"/>
      <c r="EM506" s="2"/>
      <c r="EN506" s="2"/>
      <c r="EO506" s="2"/>
      <c r="EP506" s="2"/>
      <c r="EQ506" s="2"/>
      <c r="ER506" s="2"/>
      <c r="ES506" s="2"/>
      <c r="ET506" s="2"/>
      <c r="EU506" s="2"/>
      <c r="EV506" s="2"/>
      <c r="EW506" s="2"/>
      <c r="EX506" s="2"/>
      <c r="EY506" s="2"/>
      <c r="EZ506" s="2"/>
      <c r="FA506" s="2"/>
    </row>
    <row r="507" spans="1:157" ht="1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c r="CI507" s="2"/>
      <c r="CJ507" s="2"/>
      <c r="CK507" s="2"/>
      <c r="CL507" s="2"/>
      <c r="CM507" s="2"/>
      <c r="CN507" s="2"/>
      <c r="CO507" s="2"/>
      <c r="CP507" s="2"/>
      <c r="CQ507" s="2"/>
      <c r="CR507" s="2"/>
      <c r="CS507" s="2"/>
      <c r="CT507" s="2"/>
      <c r="CU507" s="2"/>
      <c r="CV507" s="2"/>
      <c r="CW507" s="2"/>
      <c r="CX507" s="2"/>
      <c r="CY507" s="2"/>
      <c r="CZ507" s="2"/>
      <c r="DA507" s="2"/>
      <c r="DB507" s="2"/>
      <c r="DC507" s="2"/>
      <c r="DD507" s="2"/>
      <c r="DE507" s="2"/>
      <c r="DF507" s="2"/>
      <c r="DG507" s="2"/>
      <c r="DH507" s="2"/>
      <c r="DI507" s="2"/>
      <c r="DJ507" s="2"/>
      <c r="DK507" s="2"/>
      <c r="DL507" s="2"/>
      <c r="DM507" s="2"/>
      <c r="DN507" s="2"/>
      <c r="DO507" s="2"/>
      <c r="DP507" s="2"/>
      <c r="DQ507" s="2"/>
      <c r="DR507" s="2"/>
      <c r="DS507" s="2"/>
      <c r="DT507" s="2"/>
      <c r="DU507" s="2"/>
      <c r="DV507" s="2"/>
      <c r="DW507" s="2"/>
      <c r="DX507" s="2"/>
      <c r="DY507" s="2"/>
      <c r="DZ507" s="2"/>
      <c r="EA507" s="2"/>
      <c r="EB507" s="2"/>
      <c r="EC507" s="2"/>
      <c r="ED507" s="2"/>
      <c r="EE507" s="2"/>
      <c r="EF507" s="2"/>
      <c r="EG507" s="2"/>
      <c r="EH507" s="2"/>
      <c r="EI507" s="2"/>
      <c r="EJ507" s="2"/>
      <c r="EK507" s="2"/>
      <c r="EL507" s="2"/>
      <c r="EM507" s="2"/>
      <c r="EN507" s="2"/>
      <c r="EO507" s="2"/>
      <c r="EP507" s="2"/>
      <c r="EQ507" s="2"/>
      <c r="ER507" s="2"/>
      <c r="ES507" s="2"/>
      <c r="ET507" s="2"/>
      <c r="EU507" s="2"/>
      <c r="EV507" s="2"/>
      <c r="EW507" s="2"/>
      <c r="EX507" s="2"/>
      <c r="EY507" s="2"/>
      <c r="EZ507" s="2"/>
      <c r="FA507" s="2"/>
    </row>
    <row r="508" spans="1:157" ht="1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c r="CG508" s="2"/>
      <c r="CH508" s="2"/>
      <c r="CI508" s="2"/>
      <c r="CJ508" s="2"/>
      <c r="CK508" s="2"/>
      <c r="CL508" s="2"/>
      <c r="CM508" s="2"/>
      <c r="CN508" s="2"/>
      <c r="CO508" s="2"/>
      <c r="CP508" s="2"/>
      <c r="CQ508" s="2"/>
      <c r="CR508" s="2"/>
      <c r="CS508" s="2"/>
      <c r="CT508" s="2"/>
      <c r="CU508" s="2"/>
      <c r="CV508" s="2"/>
      <c r="CW508" s="2"/>
      <c r="CX508" s="2"/>
      <c r="CY508" s="2"/>
      <c r="CZ508" s="2"/>
      <c r="DA508" s="2"/>
      <c r="DB508" s="2"/>
      <c r="DC508" s="2"/>
      <c r="DD508" s="2"/>
      <c r="DE508" s="2"/>
      <c r="DF508" s="2"/>
      <c r="DG508" s="2"/>
      <c r="DH508" s="2"/>
      <c r="DI508" s="2"/>
      <c r="DJ508" s="2"/>
      <c r="DK508" s="2"/>
      <c r="DL508" s="2"/>
      <c r="DM508" s="2"/>
      <c r="DN508" s="2"/>
      <c r="DO508" s="2"/>
      <c r="DP508" s="2"/>
      <c r="DQ508" s="2"/>
      <c r="DR508" s="2"/>
      <c r="DS508" s="2"/>
      <c r="DT508" s="2"/>
      <c r="DU508" s="2"/>
      <c r="DV508" s="2"/>
      <c r="DW508" s="2"/>
      <c r="DX508" s="2"/>
      <c r="DY508" s="2"/>
      <c r="DZ508" s="2"/>
      <c r="EA508" s="2"/>
      <c r="EB508" s="2"/>
      <c r="EC508" s="2"/>
      <c r="ED508" s="2"/>
      <c r="EE508" s="2"/>
      <c r="EF508" s="2"/>
      <c r="EG508" s="2"/>
      <c r="EH508" s="2"/>
      <c r="EI508" s="2"/>
      <c r="EJ508" s="2"/>
      <c r="EK508" s="2"/>
      <c r="EL508" s="2"/>
      <c r="EM508" s="2"/>
      <c r="EN508" s="2"/>
      <c r="EO508" s="2"/>
      <c r="EP508" s="2"/>
      <c r="EQ508" s="2"/>
      <c r="ER508" s="2"/>
      <c r="ES508" s="2"/>
      <c r="ET508" s="2"/>
      <c r="EU508" s="2"/>
      <c r="EV508" s="2"/>
      <c r="EW508" s="2"/>
      <c r="EX508" s="2"/>
      <c r="EY508" s="2"/>
      <c r="EZ508" s="2"/>
      <c r="FA508" s="2"/>
    </row>
    <row r="509" spans="1:157" ht="1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c r="CI509" s="2"/>
      <c r="CJ509" s="2"/>
      <c r="CK509" s="2"/>
      <c r="CL509" s="2"/>
      <c r="CM509" s="2"/>
      <c r="CN509" s="2"/>
      <c r="CO509" s="2"/>
      <c r="CP509" s="2"/>
      <c r="CQ509" s="2"/>
      <c r="CR509" s="2"/>
      <c r="CS509" s="2"/>
      <c r="CT509" s="2"/>
      <c r="CU509" s="2"/>
      <c r="CV509" s="2"/>
      <c r="CW509" s="2"/>
      <c r="CX509" s="2"/>
      <c r="CY509" s="2"/>
      <c r="CZ509" s="2"/>
      <c r="DA509" s="2"/>
      <c r="DB509" s="2"/>
      <c r="DC509" s="2"/>
      <c r="DD509" s="2"/>
      <c r="DE509" s="2"/>
      <c r="DF509" s="2"/>
      <c r="DG509" s="2"/>
      <c r="DH509" s="2"/>
      <c r="DI509" s="2"/>
      <c r="DJ509" s="2"/>
      <c r="DK509" s="2"/>
      <c r="DL509" s="2"/>
      <c r="DM509" s="2"/>
      <c r="DN509" s="2"/>
      <c r="DO509" s="2"/>
      <c r="DP509" s="2"/>
      <c r="DQ509" s="2"/>
      <c r="DR509" s="2"/>
      <c r="DS509" s="2"/>
      <c r="DT509" s="2"/>
      <c r="DU509" s="2"/>
      <c r="DV509" s="2"/>
      <c r="DW509" s="2"/>
      <c r="DX509" s="2"/>
      <c r="DY509" s="2"/>
      <c r="DZ509" s="2"/>
      <c r="EA509" s="2"/>
      <c r="EB509" s="2"/>
      <c r="EC509" s="2"/>
      <c r="ED509" s="2"/>
      <c r="EE509" s="2"/>
      <c r="EF509" s="2"/>
      <c r="EG509" s="2"/>
      <c r="EH509" s="2"/>
      <c r="EI509" s="2"/>
      <c r="EJ509" s="2"/>
      <c r="EK509" s="2"/>
      <c r="EL509" s="2"/>
      <c r="EM509" s="2"/>
      <c r="EN509" s="2"/>
      <c r="EO509" s="2"/>
      <c r="EP509" s="2"/>
      <c r="EQ509" s="2"/>
      <c r="ER509" s="2"/>
      <c r="ES509" s="2"/>
      <c r="ET509" s="2"/>
      <c r="EU509" s="2"/>
      <c r="EV509" s="2"/>
      <c r="EW509" s="2"/>
      <c r="EX509" s="2"/>
      <c r="EY509" s="2"/>
      <c r="EZ509" s="2"/>
      <c r="FA509" s="2"/>
    </row>
    <row r="510" spans="1:157" ht="1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c r="CJ510" s="2"/>
      <c r="CK510" s="2"/>
      <c r="CL510" s="2"/>
      <c r="CM510" s="2"/>
      <c r="CN510" s="2"/>
      <c r="CO510" s="2"/>
      <c r="CP510" s="2"/>
      <c r="CQ510" s="2"/>
      <c r="CR510" s="2"/>
      <c r="CS510" s="2"/>
      <c r="CT510" s="2"/>
      <c r="CU510" s="2"/>
      <c r="CV510" s="2"/>
      <c r="CW510" s="2"/>
      <c r="CX510" s="2"/>
      <c r="CY510" s="2"/>
      <c r="CZ510" s="2"/>
      <c r="DA510" s="2"/>
      <c r="DB510" s="2"/>
      <c r="DC510" s="2"/>
      <c r="DD510" s="2"/>
      <c r="DE510" s="2"/>
      <c r="DF510" s="2"/>
      <c r="DG510" s="2"/>
      <c r="DH510" s="2"/>
      <c r="DI510" s="2"/>
      <c r="DJ510" s="2"/>
      <c r="DK510" s="2"/>
      <c r="DL510" s="2"/>
      <c r="DM510" s="2"/>
      <c r="DN510" s="2"/>
      <c r="DO510" s="2"/>
      <c r="DP510" s="2"/>
      <c r="DQ510" s="2"/>
      <c r="DR510" s="2"/>
      <c r="DS510" s="2"/>
      <c r="DT510" s="2"/>
      <c r="DU510" s="2"/>
      <c r="DV510" s="2"/>
      <c r="DW510" s="2"/>
      <c r="DX510" s="2"/>
      <c r="DY510" s="2"/>
      <c r="DZ510" s="2"/>
      <c r="EA510" s="2"/>
      <c r="EB510" s="2"/>
      <c r="EC510" s="2"/>
      <c r="ED510" s="2"/>
      <c r="EE510" s="2"/>
      <c r="EF510" s="2"/>
      <c r="EG510" s="2"/>
      <c r="EH510" s="2"/>
      <c r="EI510" s="2"/>
      <c r="EJ510" s="2"/>
      <c r="EK510" s="2"/>
      <c r="EL510" s="2"/>
      <c r="EM510" s="2"/>
      <c r="EN510" s="2"/>
      <c r="EO510" s="2"/>
      <c r="EP510" s="2"/>
      <c r="EQ510" s="2"/>
      <c r="ER510" s="2"/>
      <c r="ES510" s="2"/>
      <c r="ET510" s="2"/>
      <c r="EU510" s="2"/>
      <c r="EV510" s="2"/>
      <c r="EW510" s="2"/>
      <c r="EX510" s="2"/>
      <c r="EY510" s="2"/>
      <c r="EZ510" s="2"/>
      <c r="FA510" s="2"/>
    </row>
    <row r="511" spans="1:157" ht="1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c r="CG511" s="2"/>
      <c r="CH511" s="2"/>
      <c r="CI511" s="2"/>
      <c r="CJ511" s="2"/>
      <c r="CK511" s="2"/>
      <c r="CL511" s="2"/>
      <c r="CM511" s="2"/>
      <c r="CN511" s="2"/>
      <c r="CO511" s="2"/>
      <c r="CP511" s="2"/>
      <c r="CQ511" s="2"/>
      <c r="CR511" s="2"/>
      <c r="CS511" s="2"/>
      <c r="CT511" s="2"/>
      <c r="CU511" s="2"/>
      <c r="CV511" s="2"/>
      <c r="CW511" s="2"/>
      <c r="CX511" s="2"/>
      <c r="CY511" s="2"/>
      <c r="CZ511" s="2"/>
      <c r="DA511" s="2"/>
      <c r="DB511" s="2"/>
      <c r="DC511" s="2"/>
      <c r="DD511" s="2"/>
      <c r="DE511" s="2"/>
      <c r="DF511" s="2"/>
      <c r="DG511" s="2"/>
      <c r="DH511" s="2"/>
      <c r="DI511" s="2"/>
      <c r="DJ511" s="2"/>
      <c r="DK511" s="2"/>
      <c r="DL511" s="2"/>
      <c r="DM511" s="2"/>
      <c r="DN511" s="2"/>
      <c r="DO511" s="2"/>
      <c r="DP511" s="2"/>
      <c r="DQ511" s="2"/>
      <c r="DR511" s="2"/>
      <c r="DS511" s="2"/>
      <c r="DT511" s="2"/>
      <c r="DU511" s="2"/>
      <c r="DV511" s="2"/>
      <c r="DW511" s="2"/>
      <c r="DX511" s="2"/>
      <c r="DY511" s="2"/>
      <c r="DZ511" s="2"/>
      <c r="EA511" s="2"/>
      <c r="EB511" s="2"/>
      <c r="EC511" s="2"/>
      <c r="ED511" s="2"/>
      <c r="EE511" s="2"/>
      <c r="EF511" s="2"/>
      <c r="EG511" s="2"/>
      <c r="EH511" s="2"/>
      <c r="EI511" s="2"/>
      <c r="EJ511" s="2"/>
      <c r="EK511" s="2"/>
      <c r="EL511" s="2"/>
      <c r="EM511" s="2"/>
      <c r="EN511" s="2"/>
      <c r="EO511" s="2"/>
      <c r="EP511" s="2"/>
      <c r="EQ511" s="2"/>
      <c r="ER511" s="2"/>
      <c r="ES511" s="2"/>
      <c r="ET511" s="2"/>
      <c r="EU511" s="2"/>
      <c r="EV511" s="2"/>
      <c r="EW511" s="2"/>
      <c r="EX511" s="2"/>
      <c r="EY511" s="2"/>
      <c r="EZ511" s="2"/>
      <c r="FA511" s="2"/>
    </row>
    <row r="512" spans="1:157" ht="1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c r="CG512" s="2"/>
      <c r="CH512" s="2"/>
      <c r="CI512" s="2"/>
      <c r="CJ512" s="2"/>
      <c r="CK512" s="2"/>
      <c r="CL512" s="2"/>
      <c r="CM512" s="2"/>
      <c r="CN512" s="2"/>
      <c r="CO512" s="2"/>
      <c r="CP512" s="2"/>
      <c r="CQ512" s="2"/>
      <c r="CR512" s="2"/>
      <c r="CS512" s="2"/>
      <c r="CT512" s="2"/>
      <c r="CU512" s="2"/>
      <c r="CV512" s="2"/>
      <c r="CW512" s="2"/>
      <c r="CX512" s="2"/>
      <c r="CY512" s="2"/>
      <c r="CZ512" s="2"/>
      <c r="DA512" s="2"/>
      <c r="DB512" s="2"/>
      <c r="DC512" s="2"/>
      <c r="DD512" s="2"/>
      <c r="DE512" s="2"/>
      <c r="DF512" s="2"/>
      <c r="DG512" s="2"/>
      <c r="DH512" s="2"/>
      <c r="DI512" s="2"/>
      <c r="DJ512" s="2"/>
      <c r="DK512" s="2"/>
      <c r="DL512" s="2"/>
      <c r="DM512" s="2"/>
      <c r="DN512" s="2"/>
      <c r="DO512" s="2"/>
      <c r="DP512" s="2"/>
      <c r="DQ512" s="2"/>
      <c r="DR512" s="2"/>
      <c r="DS512" s="2"/>
      <c r="DT512" s="2"/>
      <c r="DU512" s="2"/>
      <c r="DV512" s="2"/>
      <c r="DW512" s="2"/>
      <c r="DX512" s="2"/>
      <c r="DY512" s="2"/>
      <c r="DZ512" s="2"/>
      <c r="EA512" s="2"/>
      <c r="EB512" s="2"/>
      <c r="EC512" s="2"/>
      <c r="ED512" s="2"/>
      <c r="EE512" s="2"/>
      <c r="EF512" s="2"/>
      <c r="EG512" s="2"/>
      <c r="EH512" s="2"/>
      <c r="EI512" s="2"/>
      <c r="EJ512" s="2"/>
      <c r="EK512" s="2"/>
      <c r="EL512" s="2"/>
      <c r="EM512" s="2"/>
      <c r="EN512" s="2"/>
      <c r="EO512" s="2"/>
      <c r="EP512" s="2"/>
      <c r="EQ512" s="2"/>
      <c r="ER512" s="2"/>
      <c r="ES512" s="2"/>
      <c r="ET512" s="2"/>
      <c r="EU512" s="2"/>
      <c r="EV512" s="2"/>
      <c r="EW512" s="2"/>
      <c r="EX512" s="2"/>
      <c r="EY512" s="2"/>
      <c r="EZ512" s="2"/>
      <c r="FA512" s="2"/>
    </row>
    <row r="513" spans="1:157" ht="1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c r="CG513" s="2"/>
      <c r="CH513" s="2"/>
      <c r="CI513" s="2"/>
      <c r="CJ513" s="2"/>
      <c r="CK513" s="2"/>
      <c r="CL513" s="2"/>
      <c r="CM513" s="2"/>
      <c r="CN513" s="2"/>
      <c r="CO513" s="2"/>
      <c r="CP513" s="2"/>
      <c r="CQ513" s="2"/>
      <c r="CR513" s="2"/>
      <c r="CS513" s="2"/>
      <c r="CT513" s="2"/>
      <c r="CU513" s="2"/>
      <c r="CV513" s="2"/>
      <c r="CW513" s="2"/>
      <c r="CX513" s="2"/>
      <c r="CY513" s="2"/>
      <c r="CZ513" s="2"/>
      <c r="DA513" s="2"/>
      <c r="DB513" s="2"/>
      <c r="DC513" s="2"/>
      <c r="DD513" s="2"/>
      <c r="DE513" s="2"/>
      <c r="DF513" s="2"/>
      <c r="DG513" s="2"/>
      <c r="DH513" s="2"/>
      <c r="DI513" s="2"/>
      <c r="DJ513" s="2"/>
      <c r="DK513" s="2"/>
      <c r="DL513" s="2"/>
      <c r="DM513" s="2"/>
      <c r="DN513" s="2"/>
      <c r="DO513" s="2"/>
      <c r="DP513" s="2"/>
      <c r="DQ513" s="2"/>
      <c r="DR513" s="2"/>
      <c r="DS513" s="2"/>
      <c r="DT513" s="2"/>
      <c r="DU513" s="2"/>
      <c r="DV513" s="2"/>
      <c r="DW513" s="2"/>
      <c r="DX513" s="2"/>
      <c r="DY513" s="2"/>
      <c r="DZ513" s="2"/>
      <c r="EA513" s="2"/>
      <c r="EB513" s="2"/>
      <c r="EC513" s="2"/>
      <c r="ED513" s="2"/>
      <c r="EE513" s="2"/>
      <c r="EF513" s="2"/>
      <c r="EG513" s="2"/>
      <c r="EH513" s="2"/>
      <c r="EI513" s="2"/>
      <c r="EJ513" s="2"/>
      <c r="EK513" s="2"/>
      <c r="EL513" s="2"/>
      <c r="EM513" s="2"/>
      <c r="EN513" s="2"/>
      <c r="EO513" s="2"/>
      <c r="EP513" s="2"/>
      <c r="EQ513" s="2"/>
      <c r="ER513" s="2"/>
      <c r="ES513" s="2"/>
      <c r="ET513" s="2"/>
      <c r="EU513" s="2"/>
      <c r="EV513" s="2"/>
      <c r="EW513" s="2"/>
      <c r="EX513" s="2"/>
      <c r="EY513" s="2"/>
      <c r="EZ513" s="2"/>
      <c r="FA513" s="2"/>
    </row>
    <row r="514" spans="1:157" ht="1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c r="CG514" s="2"/>
      <c r="CH514" s="2"/>
      <c r="CI514" s="2"/>
      <c r="CJ514" s="2"/>
      <c r="CK514" s="2"/>
      <c r="CL514" s="2"/>
      <c r="CM514" s="2"/>
      <c r="CN514" s="2"/>
      <c r="CO514" s="2"/>
      <c r="CP514" s="2"/>
      <c r="CQ514" s="2"/>
      <c r="CR514" s="2"/>
      <c r="CS514" s="2"/>
      <c r="CT514" s="2"/>
      <c r="CU514" s="2"/>
      <c r="CV514" s="2"/>
      <c r="CW514" s="2"/>
      <c r="CX514" s="2"/>
      <c r="CY514" s="2"/>
      <c r="CZ514" s="2"/>
      <c r="DA514" s="2"/>
      <c r="DB514" s="2"/>
      <c r="DC514" s="2"/>
      <c r="DD514" s="2"/>
      <c r="DE514" s="2"/>
      <c r="DF514" s="2"/>
      <c r="DG514" s="2"/>
      <c r="DH514" s="2"/>
      <c r="DI514" s="2"/>
      <c r="DJ514" s="2"/>
      <c r="DK514" s="2"/>
      <c r="DL514" s="2"/>
      <c r="DM514" s="2"/>
      <c r="DN514" s="2"/>
      <c r="DO514" s="2"/>
      <c r="DP514" s="2"/>
      <c r="DQ514" s="2"/>
      <c r="DR514" s="2"/>
      <c r="DS514" s="2"/>
      <c r="DT514" s="2"/>
      <c r="DU514" s="2"/>
      <c r="DV514" s="2"/>
      <c r="DW514" s="2"/>
      <c r="DX514" s="2"/>
      <c r="DY514" s="2"/>
      <c r="DZ514" s="2"/>
      <c r="EA514" s="2"/>
      <c r="EB514" s="2"/>
      <c r="EC514" s="2"/>
      <c r="ED514" s="2"/>
      <c r="EE514" s="2"/>
      <c r="EF514" s="2"/>
      <c r="EG514" s="2"/>
      <c r="EH514" s="2"/>
      <c r="EI514" s="2"/>
      <c r="EJ514" s="2"/>
      <c r="EK514" s="2"/>
      <c r="EL514" s="2"/>
      <c r="EM514" s="2"/>
      <c r="EN514" s="2"/>
      <c r="EO514" s="2"/>
      <c r="EP514" s="2"/>
      <c r="EQ514" s="2"/>
      <c r="ER514" s="2"/>
      <c r="ES514" s="2"/>
      <c r="ET514" s="2"/>
      <c r="EU514" s="2"/>
      <c r="EV514" s="2"/>
      <c r="EW514" s="2"/>
      <c r="EX514" s="2"/>
      <c r="EY514" s="2"/>
      <c r="EZ514" s="2"/>
      <c r="FA514" s="2"/>
    </row>
    <row r="515" spans="1:157" ht="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c r="CI515" s="2"/>
      <c r="CJ515" s="2"/>
      <c r="CK515" s="2"/>
      <c r="CL515" s="2"/>
      <c r="CM515" s="2"/>
      <c r="CN515" s="2"/>
      <c r="CO515" s="2"/>
      <c r="CP515" s="2"/>
      <c r="CQ515" s="2"/>
      <c r="CR515" s="2"/>
      <c r="CS515" s="2"/>
      <c r="CT515" s="2"/>
      <c r="CU515" s="2"/>
      <c r="CV515" s="2"/>
      <c r="CW515" s="2"/>
      <c r="CX515" s="2"/>
      <c r="CY515" s="2"/>
      <c r="CZ515" s="2"/>
      <c r="DA515" s="2"/>
      <c r="DB515" s="2"/>
      <c r="DC515" s="2"/>
      <c r="DD515" s="2"/>
      <c r="DE515" s="2"/>
      <c r="DF515" s="2"/>
      <c r="DG515" s="2"/>
      <c r="DH515" s="2"/>
      <c r="DI515" s="2"/>
      <c r="DJ515" s="2"/>
      <c r="DK515" s="2"/>
      <c r="DL515" s="2"/>
      <c r="DM515" s="2"/>
      <c r="DN515" s="2"/>
      <c r="DO515" s="2"/>
      <c r="DP515" s="2"/>
      <c r="DQ515" s="2"/>
      <c r="DR515" s="2"/>
      <c r="DS515" s="2"/>
      <c r="DT515" s="2"/>
      <c r="DU515" s="2"/>
      <c r="DV515" s="2"/>
      <c r="DW515" s="2"/>
      <c r="DX515" s="2"/>
      <c r="DY515" s="2"/>
      <c r="DZ515" s="2"/>
      <c r="EA515" s="2"/>
      <c r="EB515" s="2"/>
      <c r="EC515" s="2"/>
      <c r="ED515" s="2"/>
      <c r="EE515" s="2"/>
      <c r="EF515" s="2"/>
      <c r="EG515" s="2"/>
      <c r="EH515" s="2"/>
      <c r="EI515" s="2"/>
      <c r="EJ515" s="2"/>
      <c r="EK515" s="2"/>
      <c r="EL515" s="2"/>
      <c r="EM515" s="2"/>
      <c r="EN515" s="2"/>
      <c r="EO515" s="2"/>
      <c r="EP515" s="2"/>
      <c r="EQ515" s="2"/>
      <c r="ER515" s="2"/>
      <c r="ES515" s="2"/>
      <c r="ET515" s="2"/>
      <c r="EU515" s="2"/>
      <c r="EV515" s="2"/>
      <c r="EW515" s="2"/>
      <c r="EX515" s="2"/>
      <c r="EY515" s="2"/>
      <c r="EZ515" s="2"/>
      <c r="FA515" s="2"/>
    </row>
    <row r="516" spans="1:157" ht="1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c r="CW516" s="2"/>
      <c r="CX516" s="2"/>
      <c r="CY516" s="2"/>
      <c r="CZ516" s="2"/>
      <c r="DA516" s="2"/>
      <c r="DB516" s="2"/>
      <c r="DC516" s="2"/>
      <c r="DD516" s="2"/>
      <c r="DE516" s="2"/>
      <c r="DF516" s="2"/>
      <c r="DG516" s="2"/>
      <c r="DH516" s="2"/>
      <c r="DI516" s="2"/>
      <c r="DJ516" s="2"/>
      <c r="DK516" s="2"/>
      <c r="DL516" s="2"/>
      <c r="DM516" s="2"/>
      <c r="DN516" s="2"/>
      <c r="DO516" s="2"/>
      <c r="DP516" s="2"/>
      <c r="DQ516" s="2"/>
      <c r="DR516" s="2"/>
      <c r="DS516" s="2"/>
      <c r="DT516" s="2"/>
      <c r="DU516" s="2"/>
      <c r="DV516" s="2"/>
      <c r="DW516" s="2"/>
      <c r="DX516" s="2"/>
      <c r="DY516" s="2"/>
      <c r="DZ516" s="2"/>
      <c r="EA516" s="2"/>
      <c r="EB516" s="2"/>
      <c r="EC516" s="2"/>
      <c r="ED516" s="2"/>
      <c r="EE516" s="2"/>
      <c r="EF516" s="2"/>
      <c r="EG516" s="2"/>
      <c r="EH516" s="2"/>
      <c r="EI516" s="2"/>
      <c r="EJ516" s="2"/>
      <c r="EK516" s="2"/>
      <c r="EL516" s="2"/>
      <c r="EM516" s="2"/>
      <c r="EN516" s="2"/>
      <c r="EO516" s="2"/>
      <c r="EP516" s="2"/>
      <c r="EQ516" s="2"/>
      <c r="ER516" s="2"/>
      <c r="ES516" s="2"/>
      <c r="ET516" s="2"/>
      <c r="EU516" s="2"/>
      <c r="EV516" s="2"/>
      <c r="EW516" s="2"/>
      <c r="EX516" s="2"/>
      <c r="EY516" s="2"/>
      <c r="EZ516" s="2"/>
      <c r="FA516" s="2"/>
    </row>
    <row r="517" spans="1:157" ht="1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c r="CG517" s="2"/>
      <c r="CH517" s="2"/>
      <c r="CI517" s="2"/>
      <c r="CJ517" s="2"/>
      <c r="CK517" s="2"/>
      <c r="CL517" s="2"/>
      <c r="CM517" s="2"/>
      <c r="CN517" s="2"/>
      <c r="CO517" s="2"/>
      <c r="CP517" s="2"/>
      <c r="CQ517" s="2"/>
      <c r="CR517" s="2"/>
      <c r="CS517" s="2"/>
      <c r="CT517" s="2"/>
      <c r="CU517" s="2"/>
      <c r="CV517" s="2"/>
      <c r="CW517" s="2"/>
      <c r="CX517" s="2"/>
      <c r="CY517" s="2"/>
      <c r="CZ517" s="2"/>
      <c r="DA517" s="2"/>
      <c r="DB517" s="2"/>
      <c r="DC517" s="2"/>
      <c r="DD517" s="2"/>
      <c r="DE517" s="2"/>
      <c r="DF517" s="2"/>
      <c r="DG517" s="2"/>
      <c r="DH517" s="2"/>
      <c r="DI517" s="2"/>
      <c r="DJ517" s="2"/>
      <c r="DK517" s="2"/>
      <c r="DL517" s="2"/>
      <c r="DM517" s="2"/>
      <c r="DN517" s="2"/>
      <c r="DO517" s="2"/>
      <c r="DP517" s="2"/>
      <c r="DQ517" s="2"/>
      <c r="DR517" s="2"/>
      <c r="DS517" s="2"/>
      <c r="DT517" s="2"/>
      <c r="DU517" s="2"/>
      <c r="DV517" s="2"/>
      <c r="DW517" s="2"/>
      <c r="DX517" s="2"/>
      <c r="DY517" s="2"/>
      <c r="DZ517" s="2"/>
      <c r="EA517" s="2"/>
      <c r="EB517" s="2"/>
      <c r="EC517" s="2"/>
      <c r="ED517" s="2"/>
      <c r="EE517" s="2"/>
      <c r="EF517" s="2"/>
      <c r="EG517" s="2"/>
      <c r="EH517" s="2"/>
      <c r="EI517" s="2"/>
      <c r="EJ517" s="2"/>
      <c r="EK517" s="2"/>
      <c r="EL517" s="2"/>
      <c r="EM517" s="2"/>
      <c r="EN517" s="2"/>
      <c r="EO517" s="2"/>
      <c r="EP517" s="2"/>
      <c r="EQ517" s="2"/>
      <c r="ER517" s="2"/>
      <c r="ES517" s="2"/>
      <c r="ET517" s="2"/>
      <c r="EU517" s="2"/>
      <c r="EV517" s="2"/>
      <c r="EW517" s="2"/>
      <c r="EX517" s="2"/>
      <c r="EY517" s="2"/>
      <c r="EZ517" s="2"/>
      <c r="FA517" s="2"/>
    </row>
    <row r="518" spans="1:157" ht="1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c r="CG518" s="2"/>
      <c r="CH518" s="2"/>
      <c r="CI518" s="2"/>
      <c r="CJ518" s="2"/>
      <c r="CK518" s="2"/>
      <c r="CL518" s="2"/>
      <c r="CM518" s="2"/>
      <c r="CN518" s="2"/>
      <c r="CO518" s="2"/>
      <c r="CP518" s="2"/>
      <c r="CQ518" s="2"/>
      <c r="CR518" s="2"/>
      <c r="CS518" s="2"/>
      <c r="CT518" s="2"/>
      <c r="CU518" s="2"/>
      <c r="CV518" s="2"/>
      <c r="CW518" s="2"/>
      <c r="CX518" s="2"/>
      <c r="CY518" s="2"/>
      <c r="CZ518" s="2"/>
      <c r="DA518" s="2"/>
      <c r="DB518" s="2"/>
      <c r="DC518" s="2"/>
      <c r="DD518" s="2"/>
      <c r="DE518" s="2"/>
      <c r="DF518" s="2"/>
      <c r="DG518" s="2"/>
      <c r="DH518" s="2"/>
      <c r="DI518" s="2"/>
      <c r="DJ518" s="2"/>
      <c r="DK518" s="2"/>
      <c r="DL518" s="2"/>
      <c r="DM518" s="2"/>
      <c r="DN518" s="2"/>
      <c r="DO518" s="2"/>
      <c r="DP518" s="2"/>
      <c r="DQ518" s="2"/>
      <c r="DR518" s="2"/>
      <c r="DS518" s="2"/>
      <c r="DT518" s="2"/>
      <c r="DU518" s="2"/>
      <c r="DV518" s="2"/>
      <c r="DW518" s="2"/>
      <c r="DX518" s="2"/>
      <c r="DY518" s="2"/>
      <c r="DZ518" s="2"/>
      <c r="EA518" s="2"/>
      <c r="EB518" s="2"/>
      <c r="EC518" s="2"/>
      <c r="ED518" s="2"/>
      <c r="EE518" s="2"/>
      <c r="EF518" s="2"/>
      <c r="EG518" s="2"/>
      <c r="EH518" s="2"/>
      <c r="EI518" s="2"/>
      <c r="EJ518" s="2"/>
      <c r="EK518" s="2"/>
      <c r="EL518" s="2"/>
      <c r="EM518" s="2"/>
      <c r="EN518" s="2"/>
      <c r="EO518" s="2"/>
      <c r="EP518" s="2"/>
      <c r="EQ518" s="2"/>
      <c r="ER518" s="2"/>
      <c r="ES518" s="2"/>
      <c r="ET518" s="2"/>
      <c r="EU518" s="2"/>
      <c r="EV518" s="2"/>
      <c r="EW518" s="2"/>
      <c r="EX518" s="2"/>
      <c r="EY518" s="2"/>
      <c r="EZ518" s="2"/>
      <c r="FA518" s="2"/>
    </row>
    <row r="519" spans="1:157" ht="1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c r="CG519" s="2"/>
      <c r="CH519" s="2"/>
      <c r="CI519" s="2"/>
      <c r="CJ519" s="2"/>
      <c r="CK519" s="2"/>
      <c r="CL519" s="2"/>
      <c r="CM519" s="2"/>
      <c r="CN519" s="2"/>
      <c r="CO519" s="2"/>
      <c r="CP519" s="2"/>
      <c r="CQ519" s="2"/>
      <c r="CR519" s="2"/>
      <c r="CS519" s="2"/>
      <c r="CT519" s="2"/>
      <c r="CU519" s="2"/>
      <c r="CV519" s="2"/>
      <c r="CW519" s="2"/>
      <c r="CX519" s="2"/>
      <c r="CY519" s="2"/>
      <c r="CZ519" s="2"/>
      <c r="DA519" s="2"/>
      <c r="DB519" s="2"/>
      <c r="DC519" s="2"/>
      <c r="DD519" s="2"/>
      <c r="DE519" s="2"/>
      <c r="DF519" s="2"/>
      <c r="DG519" s="2"/>
      <c r="DH519" s="2"/>
      <c r="DI519" s="2"/>
      <c r="DJ519" s="2"/>
      <c r="DK519" s="2"/>
      <c r="DL519" s="2"/>
      <c r="DM519" s="2"/>
      <c r="DN519" s="2"/>
      <c r="DO519" s="2"/>
      <c r="DP519" s="2"/>
      <c r="DQ519" s="2"/>
      <c r="DR519" s="2"/>
      <c r="DS519" s="2"/>
      <c r="DT519" s="2"/>
      <c r="DU519" s="2"/>
      <c r="DV519" s="2"/>
      <c r="DW519" s="2"/>
      <c r="DX519" s="2"/>
      <c r="DY519" s="2"/>
      <c r="DZ519" s="2"/>
      <c r="EA519" s="2"/>
      <c r="EB519" s="2"/>
      <c r="EC519" s="2"/>
      <c r="ED519" s="2"/>
      <c r="EE519" s="2"/>
      <c r="EF519" s="2"/>
      <c r="EG519" s="2"/>
      <c r="EH519" s="2"/>
      <c r="EI519" s="2"/>
      <c r="EJ519" s="2"/>
      <c r="EK519" s="2"/>
      <c r="EL519" s="2"/>
      <c r="EM519" s="2"/>
      <c r="EN519" s="2"/>
      <c r="EO519" s="2"/>
      <c r="EP519" s="2"/>
      <c r="EQ519" s="2"/>
      <c r="ER519" s="2"/>
      <c r="ES519" s="2"/>
      <c r="ET519" s="2"/>
      <c r="EU519" s="2"/>
      <c r="EV519" s="2"/>
      <c r="EW519" s="2"/>
      <c r="EX519" s="2"/>
      <c r="EY519" s="2"/>
      <c r="EZ519" s="2"/>
      <c r="FA519" s="2"/>
    </row>
    <row r="520" spans="1:157" ht="1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c r="CF520" s="2"/>
      <c r="CG520" s="2"/>
      <c r="CH520" s="2"/>
      <c r="CI520" s="2"/>
      <c r="CJ520" s="2"/>
      <c r="CK520" s="2"/>
      <c r="CL520" s="2"/>
      <c r="CM520" s="2"/>
      <c r="CN520" s="2"/>
      <c r="CO520" s="2"/>
      <c r="CP520" s="2"/>
      <c r="CQ520" s="2"/>
      <c r="CR520" s="2"/>
      <c r="CS520" s="2"/>
      <c r="CT520" s="2"/>
      <c r="CU520" s="2"/>
      <c r="CV520" s="2"/>
      <c r="CW520" s="2"/>
      <c r="CX520" s="2"/>
      <c r="CY520" s="2"/>
      <c r="CZ520" s="2"/>
      <c r="DA520" s="2"/>
      <c r="DB520" s="2"/>
      <c r="DC520" s="2"/>
      <c r="DD520" s="2"/>
      <c r="DE520" s="2"/>
      <c r="DF520" s="2"/>
      <c r="DG520" s="2"/>
      <c r="DH520" s="2"/>
      <c r="DI520" s="2"/>
      <c r="DJ520" s="2"/>
      <c r="DK520" s="2"/>
      <c r="DL520" s="2"/>
      <c r="DM520" s="2"/>
      <c r="DN520" s="2"/>
      <c r="DO520" s="2"/>
      <c r="DP520" s="2"/>
      <c r="DQ520" s="2"/>
      <c r="DR520" s="2"/>
      <c r="DS520" s="2"/>
      <c r="DT520" s="2"/>
      <c r="DU520" s="2"/>
      <c r="DV520" s="2"/>
      <c r="DW520" s="2"/>
      <c r="DX520" s="2"/>
      <c r="DY520" s="2"/>
      <c r="DZ520" s="2"/>
      <c r="EA520" s="2"/>
      <c r="EB520" s="2"/>
      <c r="EC520" s="2"/>
      <c r="ED520" s="2"/>
      <c r="EE520" s="2"/>
      <c r="EF520" s="2"/>
      <c r="EG520" s="2"/>
      <c r="EH520" s="2"/>
      <c r="EI520" s="2"/>
      <c r="EJ520" s="2"/>
      <c r="EK520" s="2"/>
      <c r="EL520" s="2"/>
      <c r="EM520" s="2"/>
      <c r="EN520" s="2"/>
      <c r="EO520" s="2"/>
      <c r="EP520" s="2"/>
      <c r="EQ520" s="2"/>
      <c r="ER520" s="2"/>
      <c r="ES520" s="2"/>
      <c r="ET520" s="2"/>
      <c r="EU520" s="2"/>
      <c r="EV520" s="2"/>
      <c r="EW520" s="2"/>
      <c r="EX520" s="2"/>
      <c r="EY520" s="2"/>
      <c r="EZ520" s="2"/>
      <c r="FA520" s="2"/>
    </row>
    <row r="521" spans="1:157" ht="1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c r="CG521" s="2"/>
      <c r="CH521" s="2"/>
      <c r="CI521" s="2"/>
      <c r="CJ521" s="2"/>
      <c r="CK521" s="2"/>
      <c r="CL521" s="2"/>
      <c r="CM521" s="2"/>
      <c r="CN521" s="2"/>
      <c r="CO521" s="2"/>
      <c r="CP521" s="2"/>
      <c r="CQ521" s="2"/>
      <c r="CR521" s="2"/>
      <c r="CS521" s="2"/>
      <c r="CT521" s="2"/>
      <c r="CU521" s="2"/>
      <c r="CV521" s="2"/>
      <c r="CW521" s="2"/>
      <c r="CX521" s="2"/>
      <c r="CY521" s="2"/>
      <c r="CZ521" s="2"/>
      <c r="DA521" s="2"/>
      <c r="DB521" s="2"/>
      <c r="DC521" s="2"/>
      <c r="DD521" s="2"/>
      <c r="DE521" s="2"/>
      <c r="DF521" s="2"/>
      <c r="DG521" s="2"/>
      <c r="DH521" s="2"/>
      <c r="DI521" s="2"/>
      <c r="DJ521" s="2"/>
      <c r="DK521" s="2"/>
      <c r="DL521" s="2"/>
      <c r="DM521" s="2"/>
      <c r="DN521" s="2"/>
      <c r="DO521" s="2"/>
      <c r="DP521" s="2"/>
      <c r="DQ521" s="2"/>
      <c r="DR521" s="2"/>
      <c r="DS521" s="2"/>
      <c r="DT521" s="2"/>
      <c r="DU521" s="2"/>
      <c r="DV521" s="2"/>
      <c r="DW521" s="2"/>
      <c r="DX521" s="2"/>
      <c r="DY521" s="2"/>
      <c r="DZ521" s="2"/>
      <c r="EA521" s="2"/>
      <c r="EB521" s="2"/>
      <c r="EC521" s="2"/>
      <c r="ED521" s="2"/>
      <c r="EE521" s="2"/>
      <c r="EF521" s="2"/>
      <c r="EG521" s="2"/>
      <c r="EH521" s="2"/>
      <c r="EI521" s="2"/>
      <c r="EJ521" s="2"/>
      <c r="EK521" s="2"/>
      <c r="EL521" s="2"/>
      <c r="EM521" s="2"/>
      <c r="EN521" s="2"/>
      <c r="EO521" s="2"/>
      <c r="EP521" s="2"/>
      <c r="EQ521" s="2"/>
      <c r="ER521" s="2"/>
      <c r="ES521" s="2"/>
      <c r="ET521" s="2"/>
      <c r="EU521" s="2"/>
      <c r="EV521" s="2"/>
      <c r="EW521" s="2"/>
      <c r="EX521" s="2"/>
      <c r="EY521" s="2"/>
      <c r="EZ521" s="2"/>
      <c r="FA521" s="2"/>
    </row>
    <row r="522" spans="1:157" ht="1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c r="CG522" s="2"/>
      <c r="CH522" s="2"/>
      <c r="CI522" s="2"/>
      <c r="CJ522" s="2"/>
      <c r="CK522" s="2"/>
      <c r="CL522" s="2"/>
      <c r="CM522" s="2"/>
      <c r="CN522" s="2"/>
      <c r="CO522" s="2"/>
      <c r="CP522" s="2"/>
      <c r="CQ522" s="2"/>
      <c r="CR522" s="2"/>
      <c r="CS522" s="2"/>
      <c r="CT522" s="2"/>
      <c r="CU522" s="2"/>
      <c r="CV522" s="2"/>
      <c r="CW522" s="2"/>
      <c r="CX522" s="2"/>
      <c r="CY522" s="2"/>
      <c r="CZ522" s="2"/>
      <c r="DA522" s="2"/>
      <c r="DB522" s="2"/>
      <c r="DC522" s="2"/>
      <c r="DD522" s="2"/>
      <c r="DE522" s="2"/>
      <c r="DF522" s="2"/>
      <c r="DG522" s="2"/>
      <c r="DH522" s="2"/>
      <c r="DI522" s="2"/>
      <c r="DJ522" s="2"/>
      <c r="DK522" s="2"/>
      <c r="DL522" s="2"/>
      <c r="DM522" s="2"/>
      <c r="DN522" s="2"/>
      <c r="DO522" s="2"/>
      <c r="DP522" s="2"/>
      <c r="DQ522" s="2"/>
      <c r="DR522" s="2"/>
      <c r="DS522" s="2"/>
      <c r="DT522" s="2"/>
      <c r="DU522" s="2"/>
      <c r="DV522" s="2"/>
      <c r="DW522" s="2"/>
      <c r="DX522" s="2"/>
      <c r="DY522" s="2"/>
      <c r="DZ522" s="2"/>
      <c r="EA522" s="2"/>
      <c r="EB522" s="2"/>
      <c r="EC522" s="2"/>
      <c r="ED522" s="2"/>
      <c r="EE522" s="2"/>
      <c r="EF522" s="2"/>
      <c r="EG522" s="2"/>
      <c r="EH522" s="2"/>
      <c r="EI522" s="2"/>
      <c r="EJ522" s="2"/>
      <c r="EK522" s="2"/>
      <c r="EL522" s="2"/>
      <c r="EM522" s="2"/>
      <c r="EN522" s="2"/>
      <c r="EO522" s="2"/>
      <c r="EP522" s="2"/>
      <c r="EQ522" s="2"/>
      <c r="ER522" s="2"/>
      <c r="ES522" s="2"/>
      <c r="ET522" s="2"/>
      <c r="EU522" s="2"/>
      <c r="EV522" s="2"/>
      <c r="EW522" s="2"/>
      <c r="EX522" s="2"/>
      <c r="EY522" s="2"/>
      <c r="EZ522" s="2"/>
      <c r="FA522" s="2"/>
    </row>
    <row r="523" spans="1:157" ht="1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c r="CG523" s="2"/>
      <c r="CH523" s="2"/>
      <c r="CI523" s="2"/>
      <c r="CJ523" s="2"/>
      <c r="CK523" s="2"/>
      <c r="CL523" s="2"/>
      <c r="CM523" s="2"/>
      <c r="CN523" s="2"/>
      <c r="CO523" s="2"/>
      <c r="CP523" s="2"/>
      <c r="CQ523" s="2"/>
      <c r="CR523" s="2"/>
      <c r="CS523" s="2"/>
      <c r="CT523" s="2"/>
      <c r="CU523" s="2"/>
      <c r="CV523" s="2"/>
      <c r="CW523" s="2"/>
      <c r="CX523" s="2"/>
      <c r="CY523" s="2"/>
      <c r="CZ523" s="2"/>
      <c r="DA523" s="2"/>
      <c r="DB523" s="2"/>
      <c r="DC523" s="2"/>
      <c r="DD523" s="2"/>
      <c r="DE523" s="2"/>
      <c r="DF523" s="2"/>
      <c r="DG523" s="2"/>
      <c r="DH523" s="2"/>
      <c r="DI523" s="2"/>
      <c r="DJ523" s="2"/>
      <c r="DK523" s="2"/>
      <c r="DL523" s="2"/>
      <c r="DM523" s="2"/>
      <c r="DN523" s="2"/>
      <c r="DO523" s="2"/>
      <c r="DP523" s="2"/>
      <c r="DQ523" s="2"/>
      <c r="DR523" s="2"/>
      <c r="DS523" s="2"/>
      <c r="DT523" s="2"/>
      <c r="DU523" s="2"/>
      <c r="DV523" s="2"/>
      <c r="DW523" s="2"/>
      <c r="DX523" s="2"/>
      <c r="DY523" s="2"/>
      <c r="DZ523" s="2"/>
      <c r="EA523" s="2"/>
      <c r="EB523" s="2"/>
      <c r="EC523" s="2"/>
      <c r="ED523" s="2"/>
      <c r="EE523" s="2"/>
      <c r="EF523" s="2"/>
      <c r="EG523" s="2"/>
      <c r="EH523" s="2"/>
      <c r="EI523" s="2"/>
      <c r="EJ523" s="2"/>
      <c r="EK523" s="2"/>
      <c r="EL523" s="2"/>
      <c r="EM523" s="2"/>
      <c r="EN523" s="2"/>
      <c r="EO523" s="2"/>
      <c r="EP523" s="2"/>
      <c r="EQ523" s="2"/>
      <c r="ER523" s="2"/>
      <c r="ES523" s="2"/>
      <c r="ET523" s="2"/>
      <c r="EU523" s="2"/>
      <c r="EV523" s="2"/>
      <c r="EW523" s="2"/>
      <c r="EX523" s="2"/>
      <c r="EY523" s="2"/>
      <c r="EZ523" s="2"/>
      <c r="FA523" s="2"/>
    </row>
    <row r="524" spans="1:157" ht="1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c r="CI524" s="2"/>
      <c r="CJ524" s="2"/>
      <c r="CK524" s="2"/>
      <c r="CL524" s="2"/>
      <c r="CM524" s="2"/>
      <c r="CN524" s="2"/>
      <c r="CO524" s="2"/>
      <c r="CP524" s="2"/>
      <c r="CQ524" s="2"/>
      <c r="CR524" s="2"/>
      <c r="CS524" s="2"/>
      <c r="CT524" s="2"/>
      <c r="CU524" s="2"/>
      <c r="CV524" s="2"/>
      <c r="CW524" s="2"/>
      <c r="CX524" s="2"/>
      <c r="CY524" s="2"/>
      <c r="CZ524" s="2"/>
      <c r="DA524" s="2"/>
      <c r="DB524" s="2"/>
      <c r="DC524" s="2"/>
      <c r="DD524" s="2"/>
      <c r="DE524" s="2"/>
      <c r="DF524" s="2"/>
      <c r="DG524" s="2"/>
      <c r="DH524" s="2"/>
      <c r="DI524" s="2"/>
      <c r="DJ524" s="2"/>
      <c r="DK524" s="2"/>
      <c r="DL524" s="2"/>
      <c r="DM524" s="2"/>
      <c r="DN524" s="2"/>
      <c r="DO524" s="2"/>
      <c r="DP524" s="2"/>
      <c r="DQ524" s="2"/>
      <c r="DR524" s="2"/>
      <c r="DS524" s="2"/>
      <c r="DT524" s="2"/>
      <c r="DU524" s="2"/>
      <c r="DV524" s="2"/>
      <c r="DW524" s="2"/>
      <c r="DX524" s="2"/>
      <c r="DY524" s="2"/>
      <c r="DZ524" s="2"/>
      <c r="EA524" s="2"/>
      <c r="EB524" s="2"/>
      <c r="EC524" s="2"/>
      <c r="ED524" s="2"/>
      <c r="EE524" s="2"/>
      <c r="EF524" s="2"/>
      <c r="EG524" s="2"/>
      <c r="EH524" s="2"/>
      <c r="EI524" s="2"/>
      <c r="EJ524" s="2"/>
      <c r="EK524" s="2"/>
      <c r="EL524" s="2"/>
      <c r="EM524" s="2"/>
      <c r="EN524" s="2"/>
      <c r="EO524" s="2"/>
      <c r="EP524" s="2"/>
      <c r="EQ524" s="2"/>
      <c r="ER524" s="2"/>
      <c r="ES524" s="2"/>
      <c r="ET524" s="2"/>
      <c r="EU524" s="2"/>
      <c r="EV524" s="2"/>
      <c r="EW524" s="2"/>
      <c r="EX524" s="2"/>
      <c r="EY524" s="2"/>
      <c r="EZ524" s="2"/>
      <c r="FA524" s="2"/>
    </row>
    <row r="525" spans="1:157" ht="1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c r="CX525" s="2"/>
      <c r="CY525" s="2"/>
      <c r="CZ525" s="2"/>
      <c r="DA525" s="2"/>
      <c r="DB525" s="2"/>
      <c r="DC525" s="2"/>
      <c r="DD525" s="2"/>
      <c r="DE525" s="2"/>
      <c r="DF525" s="2"/>
      <c r="DG525" s="2"/>
      <c r="DH525" s="2"/>
      <c r="DI525" s="2"/>
      <c r="DJ525" s="2"/>
      <c r="DK525" s="2"/>
      <c r="DL525" s="2"/>
      <c r="DM525" s="2"/>
      <c r="DN525" s="2"/>
      <c r="DO525" s="2"/>
      <c r="DP525" s="2"/>
      <c r="DQ525" s="2"/>
      <c r="DR525" s="2"/>
      <c r="DS525" s="2"/>
      <c r="DT525" s="2"/>
      <c r="DU525" s="2"/>
      <c r="DV525" s="2"/>
      <c r="DW525" s="2"/>
      <c r="DX525" s="2"/>
      <c r="DY525" s="2"/>
      <c r="DZ525" s="2"/>
      <c r="EA525" s="2"/>
      <c r="EB525" s="2"/>
      <c r="EC525" s="2"/>
      <c r="ED525" s="2"/>
      <c r="EE525" s="2"/>
      <c r="EF525" s="2"/>
      <c r="EG525" s="2"/>
      <c r="EH525" s="2"/>
      <c r="EI525" s="2"/>
      <c r="EJ525" s="2"/>
      <c r="EK525" s="2"/>
      <c r="EL525" s="2"/>
      <c r="EM525" s="2"/>
      <c r="EN525" s="2"/>
      <c r="EO525" s="2"/>
      <c r="EP525" s="2"/>
      <c r="EQ525" s="2"/>
      <c r="ER525" s="2"/>
      <c r="ES525" s="2"/>
      <c r="ET525" s="2"/>
      <c r="EU525" s="2"/>
      <c r="EV525" s="2"/>
      <c r="EW525" s="2"/>
      <c r="EX525" s="2"/>
      <c r="EY525" s="2"/>
      <c r="EZ525" s="2"/>
      <c r="FA525" s="2"/>
    </row>
    <row r="526" spans="1:157" ht="1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c r="DJ526" s="2"/>
      <c r="DK526" s="2"/>
      <c r="DL526" s="2"/>
      <c r="DM526" s="2"/>
      <c r="DN526" s="2"/>
      <c r="DO526" s="2"/>
      <c r="DP526" s="2"/>
      <c r="DQ526" s="2"/>
      <c r="DR526" s="2"/>
      <c r="DS526" s="2"/>
      <c r="DT526" s="2"/>
      <c r="DU526" s="2"/>
      <c r="DV526" s="2"/>
      <c r="DW526" s="2"/>
      <c r="DX526" s="2"/>
      <c r="DY526" s="2"/>
      <c r="DZ526" s="2"/>
      <c r="EA526" s="2"/>
      <c r="EB526" s="2"/>
      <c r="EC526" s="2"/>
      <c r="ED526" s="2"/>
      <c r="EE526" s="2"/>
      <c r="EF526" s="2"/>
      <c r="EG526" s="2"/>
      <c r="EH526" s="2"/>
      <c r="EI526" s="2"/>
      <c r="EJ526" s="2"/>
      <c r="EK526" s="2"/>
      <c r="EL526" s="2"/>
      <c r="EM526" s="2"/>
      <c r="EN526" s="2"/>
      <c r="EO526" s="2"/>
      <c r="EP526" s="2"/>
      <c r="EQ526" s="2"/>
      <c r="ER526" s="2"/>
      <c r="ES526" s="2"/>
      <c r="ET526" s="2"/>
      <c r="EU526" s="2"/>
      <c r="EV526" s="2"/>
      <c r="EW526" s="2"/>
      <c r="EX526" s="2"/>
      <c r="EY526" s="2"/>
      <c r="EZ526" s="2"/>
      <c r="FA526" s="2"/>
    </row>
    <row r="527" spans="1:157" ht="1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c r="CQ527" s="2"/>
      <c r="CR527" s="2"/>
      <c r="CS527" s="2"/>
      <c r="CT527" s="2"/>
      <c r="CU527" s="2"/>
      <c r="CV527" s="2"/>
      <c r="CW527" s="2"/>
      <c r="CX527" s="2"/>
      <c r="CY527" s="2"/>
      <c r="CZ527" s="2"/>
      <c r="DA527" s="2"/>
      <c r="DB527" s="2"/>
      <c r="DC527" s="2"/>
      <c r="DD527" s="2"/>
      <c r="DE527" s="2"/>
      <c r="DF527" s="2"/>
      <c r="DG527" s="2"/>
      <c r="DH527" s="2"/>
      <c r="DI527" s="2"/>
      <c r="DJ527" s="2"/>
      <c r="DK527" s="2"/>
      <c r="DL527" s="2"/>
      <c r="DM527" s="2"/>
      <c r="DN527" s="2"/>
      <c r="DO527" s="2"/>
      <c r="DP527" s="2"/>
      <c r="DQ527" s="2"/>
      <c r="DR527" s="2"/>
      <c r="DS527" s="2"/>
      <c r="DT527" s="2"/>
      <c r="DU527" s="2"/>
      <c r="DV527" s="2"/>
      <c r="DW527" s="2"/>
      <c r="DX527" s="2"/>
      <c r="DY527" s="2"/>
      <c r="DZ527" s="2"/>
      <c r="EA527" s="2"/>
      <c r="EB527" s="2"/>
      <c r="EC527" s="2"/>
      <c r="ED527" s="2"/>
      <c r="EE527" s="2"/>
      <c r="EF527" s="2"/>
      <c r="EG527" s="2"/>
      <c r="EH527" s="2"/>
      <c r="EI527" s="2"/>
      <c r="EJ527" s="2"/>
      <c r="EK527" s="2"/>
      <c r="EL527" s="2"/>
      <c r="EM527" s="2"/>
      <c r="EN527" s="2"/>
      <c r="EO527" s="2"/>
      <c r="EP527" s="2"/>
      <c r="EQ527" s="2"/>
      <c r="ER527" s="2"/>
      <c r="ES527" s="2"/>
      <c r="ET527" s="2"/>
      <c r="EU527" s="2"/>
      <c r="EV527" s="2"/>
      <c r="EW527" s="2"/>
      <c r="EX527" s="2"/>
      <c r="EY527" s="2"/>
      <c r="EZ527" s="2"/>
      <c r="FA527" s="2"/>
    </row>
    <row r="528" spans="1:157" ht="1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c r="CW528" s="2"/>
      <c r="CX528" s="2"/>
      <c r="CY528" s="2"/>
      <c r="CZ528" s="2"/>
      <c r="DA528" s="2"/>
      <c r="DB528" s="2"/>
      <c r="DC528" s="2"/>
      <c r="DD528" s="2"/>
      <c r="DE528" s="2"/>
      <c r="DF528" s="2"/>
      <c r="DG528" s="2"/>
      <c r="DH528" s="2"/>
      <c r="DI528" s="2"/>
      <c r="DJ528" s="2"/>
      <c r="DK528" s="2"/>
      <c r="DL528" s="2"/>
      <c r="DM528" s="2"/>
      <c r="DN528" s="2"/>
      <c r="DO528" s="2"/>
      <c r="DP528" s="2"/>
      <c r="DQ528" s="2"/>
      <c r="DR528" s="2"/>
      <c r="DS528" s="2"/>
      <c r="DT528" s="2"/>
      <c r="DU528" s="2"/>
      <c r="DV528" s="2"/>
      <c r="DW528" s="2"/>
      <c r="DX528" s="2"/>
      <c r="DY528" s="2"/>
      <c r="DZ528" s="2"/>
      <c r="EA528" s="2"/>
      <c r="EB528" s="2"/>
      <c r="EC528" s="2"/>
      <c r="ED528" s="2"/>
      <c r="EE528" s="2"/>
      <c r="EF528" s="2"/>
      <c r="EG528" s="2"/>
      <c r="EH528" s="2"/>
      <c r="EI528" s="2"/>
      <c r="EJ528" s="2"/>
      <c r="EK528" s="2"/>
      <c r="EL528" s="2"/>
      <c r="EM528" s="2"/>
      <c r="EN528" s="2"/>
      <c r="EO528" s="2"/>
      <c r="EP528" s="2"/>
      <c r="EQ528" s="2"/>
      <c r="ER528" s="2"/>
      <c r="ES528" s="2"/>
      <c r="ET528" s="2"/>
      <c r="EU528" s="2"/>
      <c r="EV528" s="2"/>
      <c r="EW528" s="2"/>
      <c r="EX528" s="2"/>
      <c r="EY528" s="2"/>
      <c r="EZ528" s="2"/>
      <c r="FA528" s="2"/>
    </row>
    <row r="529" spans="1:157" ht="1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c r="CQ529" s="2"/>
      <c r="CR529" s="2"/>
      <c r="CS529" s="2"/>
      <c r="CT529" s="2"/>
      <c r="CU529" s="2"/>
      <c r="CV529" s="2"/>
      <c r="CW529" s="2"/>
      <c r="CX529" s="2"/>
      <c r="CY529" s="2"/>
      <c r="CZ529" s="2"/>
      <c r="DA529" s="2"/>
      <c r="DB529" s="2"/>
      <c r="DC529" s="2"/>
      <c r="DD529" s="2"/>
      <c r="DE529" s="2"/>
      <c r="DF529" s="2"/>
      <c r="DG529" s="2"/>
      <c r="DH529" s="2"/>
      <c r="DI529" s="2"/>
      <c r="DJ529" s="2"/>
      <c r="DK529" s="2"/>
      <c r="DL529" s="2"/>
      <c r="DM529" s="2"/>
      <c r="DN529" s="2"/>
      <c r="DO529" s="2"/>
      <c r="DP529" s="2"/>
      <c r="DQ529" s="2"/>
      <c r="DR529" s="2"/>
      <c r="DS529" s="2"/>
      <c r="DT529" s="2"/>
      <c r="DU529" s="2"/>
      <c r="DV529" s="2"/>
      <c r="DW529" s="2"/>
      <c r="DX529" s="2"/>
      <c r="DY529" s="2"/>
      <c r="DZ529" s="2"/>
      <c r="EA529" s="2"/>
      <c r="EB529" s="2"/>
      <c r="EC529" s="2"/>
      <c r="ED529" s="2"/>
      <c r="EE529" s="2"/>
      <c r="EF529" s="2"/>
      <c r="EG529" s="2"/>
      <c r="EH529" s="2"/>
      <c r="EI529" s="2"/>
      <c r="EJ529" s="2"/>
      <c r="EK529" s="2"/>
      <c r="EL529" s="2"/>
      <c r="EM529" s="2"/>
      <c r="EN529" s="2"/>
      <c r="EO529" s="2"/>
      <c r="EP529" s="2"/>
      <c r="EQ529" s="2"/>
      <c r="ER529" s="2"/>
      <c r="ES529" s="2"/>
      <c r="ET529" s="2"/>
      <c r="EU529" s="2"/>
      <c r="EV529" s="2"/>
      <c r="EW529" s="2"/>
      <c r="EX529" s="2"/>
      <c r="EY529" s="2"/>
      <c r="EZ529" s="2"/>
      <c r="FA529" s="2"/>
    </row>
    <row r="530" spans="1:157" ht="1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c r="CG530" s="2"/>
      <c r="CH530" s="2"/>
      <c r="CI530" s="2"/>
      <c r="CJ530" s="2"/>
      <c r="CK530" s="2"/>
      <c r="CL530" s="2"/>
      <c r="CM530" s="2"/>
      <c r="CN530" s="2"/>
      <c r="CO530" s="2"/>
      <c r="CP530" s="2"/>
      <c r="CQ530" s="2"/>
      <c r="CR530" s="2"/>
      <c r="CS530" s="2"/>
      <c r="CT530" s="2"/>
      <c r="CU530" s="2"/>
      <c r="CV530" s="2"/>
      <c r="CW530" s="2"/>
      <c r="CX530" s="2"/>
      <c r="CY530" s="2"/>
      <c r="CZ530" s="2"/>
      <c r="DA530" s="2"/>
      <c r="DB530" s="2"/>
      <c r="DC530" s="2"/>
      <c r="DD530" s="2"/>
      <c r="DE530" s="2"/>
      <c r="DF530" s="2"/>
      <c r="DG530" s="2"/>
      <c r="DH530" s="2"/>
      <c r="DI530" s="2"/>
      <c r="DJ530" s="2"/>
      <c r="DK530" s="2"/>
      <c r="DL530" s="2"/>
      <c r="DM530" s="2"/>
      <c r="DN530" s="2"/>
      <c r="DO530" s="2"/>
      <c r="DP530" s="2"/>
      <c r="DQ530" s="2"/>
      <c r="DR530" s="2"/>
      <c r="DS530" s="2"/>
      <c r="DT530" s="2"/>
      <c r="DU530" s="2"/>
      <c r="DV530" s="2"/>
      <c r="DW530" s="2"/>
      <c r="DX530" s="2"/>
      <c r="DY530" s="2"/>
      <c r="DZ530" s="2"/>
      <c r="EA530" s="2"/>
      <c r="EB530" s="2"/>
      <c r="EC530" s="2"/>
      <c r="ED530" s="2"/>
      <c r="EE530" s="2"/>
      <c r="EF530" s="2"/>
      <c r="EG530" s="2"/>
      <c r="EH530" s="2"/>
      <c r="EI530" s="2"/>
      <c r="EJ530" s="2"/>
      <c r="EK530" s="2"/>
      <c r="EL530" s="2"/>
      <c r="EM530" s="2"/>
      <c r="EN530" s="2"/>
      <c r="EO530" s="2"/>
      <c r="EP530" s="2"/>
      <c r="EQ530" s="2"/>
      <c r="ER530" s="2"/>
      <c r="ES530" s="2"/>
      <c r="ET530" s="2"/>
      <c r="EU530" s="2"/>
      <c r="EV530" s="2"/>
      <c r="EW530" s="2"/>
      <c r="EX530" s="2"/>
      <c r="EY530" s="2"/>
      <c r="EZ530" s="2"/>
      <c r="FA530" s="2"/>
    </row>
    <row r="531" spans="1:157" ht="1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c r="CG531" s="2"/>
      <c r="CH531" s="2"/>
      <c r="CI531" s="2"/>
      <c r="CJ531" s="2"/>
      <c r="CK531" s="2"/>
      <c r="CL531" s="2"/>
      <c r="CM531" s="2"/>
      <c r="CN531" s="2"/>
      <c r="CO531" s="2"/>
      <c r="CP531" s="2"/>
      <c r="CQ531" s="2"/>
      <c r="CR531" s="2"/>
      <c r="CS531" s="2"/>
      <c r="CT531" s="2"/>
      <c r="CU531" s="2"/>
      <c r="CV531" s="2"/>
      <c r="CW531" s="2"/>
      <c r="CX531" s="2"/>
      <c r="CY531" s="2"/>
      <c r="CZ531" s="2"/>
      <c r="DA531" s="2"/>
      <c r="DB531" s="2"/>
      <c r="DC531" s="2"/>
      <c r="DD531" s="2"/>
      <c r="DE531" s="2"/>
      <c r="DF531" s="2"/>
      <c r="DG531" s="2"/>
      <c r="DH531" s="2"/>
      <c r="DI531" s="2"/>
      <c r="DJ531" s="2"/>
      <c r="DK531" s="2"/>
      <c r="DL531" s="2"/>
      <c r="DM531" s="2"/>
      <c r="DN531" s="2"/>
      <c r="DO531" s="2"/>
      <c r="DP531" s="2"/>
      <c r="DQ531" s="2"/>
      <c r="DR531" s="2"/>
      <c r="DS531" s="2"/>
      <c r="DT531" s="2"/>
      <c r="DU531" s="2"/>
      <c r="DV531" s="2"/>
      <c r="DW531" s="2"/>
      <c r="DX531" s="2"/>
      <c r="DY531" s="2"/>
      <c r="DZ531" s="2"/>
      <c r="EA531" s="2"/>
      <c r="EB531" s="2"/>
      <c r="EC531" s="2"/>
      <c r="ED531" s="2"/>
      <c r="EE531" s="2"/>
      <c r="EF531" s="2"/>
      <c r="EG531" s="2"/>
      <c r="EH531" s="2"/>
      <c r="EI531" s="2"/>
      <c r="EJ531" s="2"/>
      <c r="EK531" s="2"/>
      <c r="EL531" s="2"/>
      <c r="EM531" s="2"/>
      <c r="EN531" s="2"/>
      <c r="EO531" s="2"/>
      <c r="EP531" s="2"/>
      <c r="EQ531" s="2"/>
      <c r="ER531" s="2"/>
      <c r="ES531" s="2"/>
      <c r="ET531" s="2"/>
      <c r="EU531" s="2"/>
      <c r="EV531" s="2"/>
      <c r="EW531" s="2"/>
      <c r="EX531" s="2"/>
      <c r="EY531" s="2"/>
      <c r="EZ531" s="2"/>
      <c r="FA531" s="2"/>
    </row>
    <row r="532" spans="1:157" ht="1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c r="CG532" s="2"/>
      <c r="CH532" s="2"/>
      <c r="CI532" s="2"/>
      <c r="CJ532" s="2"/>
      <c r="CK532" s="2"/>
      <c r="CL532" s="2"/>
      <c r="CM532" s="2"/>
      <c r="CN532" s="2"/>
      <c r="CO532" s="2"/>
      <c r="CP532" s="2"/>
      <c r="CQ532" s="2"/>
      <c r="CR532" s="2"/>
      <c r="CS532" s="2"/>
      <c r="CT532" s="2"/>
      <c r="CU532" s="2"/>
      <c r="CV532" s="2"/>
      <c r="CW532" s="2"/>
      <c r="CX532" s="2"/>
      <c r="CY532" s="2"/>
      <c r="CZ532" s="2"/>
      <c r="DA532" s="2"/>
      <c r="DB532" s="2"/>
      <c r="DC532" s="2"/>
      <c r="DD532" s="2"/>
      <c r="DE532" s="2"/>
      <c r="DF532" s="2"/>
      <c r="DG532" s="2"/>
      <c r="DH532" s="2"/>
      <c r="DI532" s="2"/>
      <c r="DJ532" s="2"/>
      <c r="DK532" s="2"/>
      <c r="DL532" s="2"/>
      <c r="DM532" s="2"/>
      <c r="DN532" s="2"/>
      <c r="DO532" s="2"/>
      <c r="DP532" s="2"/>
      <c r="DQ532" s="2"/>
      <c r="DR532" s="2"/>
      <c r="DS532" s="2"/>
      <c r="DT532" s="2"/>
      <c r="DU532" s="2"/>
      <c r="DV532" s="2"/>
      <c r="DW532" s="2"/>
      <c r="DX532" s="2"/>
      <c r="DY532" s="2"/>
      <c r="DZ532" s="2"/>
      <c r="EA532" s="2"/>
      <c r="EB532" s="2"/>
      <c r="EC532" s="2"/>
      <c r="ED532" s="2"/>
      <c r="EE532" s="2"/>
      <c r="EF532" s="2"/>
      <c r="EG532" s="2"/>
      <c r="EH532" s="2"/>
      <c r="EI532" s="2"/>
      <c r="EJ532" s="2"/>
      <c r="EK532" s="2"/>
      <c r="EL532" s="2"/>
      <c r="EM532" s="2"/>
      <c r="EN532" s="2"/>
      <c r="EO532" s="2"/>
      <c r="EP532" s="2"/>
      <c r="EQ532" s="2"/>
      <c r="ER532" s="2"/>
      <c r="ES532" s="2"/>
      <c r="ET532" s="2"/>
      <c r="EU532" s="2"/>
      <c r="EV532" s="2"/>
      <c r="EW532" s="2"/>
      <c r="EX532" s="2"/>
      <c r="EY532" s="2"/>
      <c r="EZ532" s="2"/>
      <c r="FA532" s="2"/>
    </row>
    <row r="533" spans="1:157" ht="1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c r="CG533" s="2"/>
      <c r="CH533" s="2"/>
      <c r="CI533" s="2"/>
      <c r="CJ533" s="2"/>
      <c r="CK533" s="2"/>
      <c r="CL533" s="2"/>
      <c r="CM533" s="2"/>
      <c r="CN533" s="2"/>
      <c r="CO533" s="2"/>
      <c r="CP533" s="2"/>
      <c r="CQ533" s="2"/>
      <c r="CR533" s="2"/>
      <c r="CS533" s="2"/>
      <c r="CT533" s="2"/>
      <c r="CU533" s="2"/>
      <c r="CV533" s="2"/>
      <c r="CW533" s="2"/>
      <c r="CX533" s="2"/>
      <c r="CY533" s="2"/>
      <c r="CZ533" s="2"/>
      <c r="DA533" s="2"/>
      <c r="DB533" s="2"/>
      <c r="DC533" s="2"/>
      <c r="DD533" s="2"/>
      <c r="DE533" s="2"/>
      <c r="DF533" s="2"/>
      <c r="DG533" s="2"/>
      <c r="DH533" s="2"/>
      <c r="DI533" s="2"/>
      <c r="DJ533" s="2"/>
      <c r="DK533" s="2"/>
      <c r="DL533" s="2"/>
      <c r="DM533" s="2"/>
      <c r="DN533" s="2"/>
      <c r="DO533" s="2"/>
      <c r="DP533" s="2"/>
      <c r="DQ533" s="2"/>
      <c r="DR533" s="2"/>
      <c r="DS533" s="2"/>
      <c r="DT533" s="2"/>
      <c r="DU533" s="2"/>
      <c r="DV533" s="2"/>
      <c r="DW533" s="2"/>
      <c r="DX533" s="2"/>
      <c r="DY533" s="2"/>
      <c r="DZ533" s="2"/>
      <c r="EA533" s="2"/>
      <c r="EB533" s="2"/>
      <c r="EC533" s="2"/>
      <c r="ED533" s="2"/>
      <c r="EE533" s="2"/>
      <c r="EF533" s="2"/>
      <c r="EG533" s="2"/>
      <c r="EH533" s="2"/>
      <c r="EI533" s="2"/>
      <c r="EJ533" s="2"/>
      <c r="EK533" s="2"/>
      <c r="EL533" s="2"/>
      <c r="EM533" s="2"/>
      <c r="EN533" s="2"/>
      <c r="EO533" s="2"/>
      <c r="EP533" s="2"/>
      <c r="EQ533" s="2"/>
      <c r="ER533" s="2"/>
      <c r="ES533" s="2"/>
      <c r="ET533" s="2"/>
      <c r="EU533" s="2"/>
      <c r="EV533" s="2"/>
      <c r="EW533" s="2"/>
      <c r="EX533" s="2"/>
      <c r="EY533" s="2"/>
      <c r="EZ533" s="2"/>
      <c r="FA533" s="2"/>
    </row>
    <row r="534" spans="1:157" ht="1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c r="CG534" s="2"/>
      <c r="CH534" s="2"/>
      <c r="CI534" s="2"/>
      <c r="CJ534" s="2"/>
      <c r="CK534" s="2"/>
      <c r="CL534" s="2"/>
      <c r="CM534" s="2"/>
      <c r="CN534" s="2"/>
      <c r="CO534" s="2"/>
      <c r="CP534" s="2"/>
      <c r="CQ534" s="2"/>
      <c r="CR534" s="2"/>
      <c r="CS534" s="2"/>
      <c r="CT534" s="2"/>
      <c r="CU534" s="2"/>
      <c r="CV534" s="2"/>
      <c r="CW534" s="2"/>
      <c r="CX534" s="2"/>
      <c r="CY534" s="2"/>
      <c r="CZ534" s="2"/>
      <c r="DA534" s="2"/>
      <c r="DB534" s="2"/>
      <c r="DC534" s="2"/>
      <c r="DD534" s="2"/>
      <c r="DE534" s="2"/>
      <c r="DF534" s="2"/>
      <c r="DG534" s="2"/>
      <c r="DH534" s="2"/>
      <c r="DI534" s="2"/>
      <c r="DJ534" s="2"/>
      <c r="DK534" s="2"/>
      <c r="DL534" s="2"/>
      <c r="DM534" s="2"/>
      <c r="DN534" s="2"/>
      <c r="DO534" s="2"/>
      <c r="DP534" s="2"/>
      <c r="DQ534" s="2"/>
      <c r="DR534" s="2"/>
      <c r="DS534" s="2"/>
      <c r="DT534" s="2"/>
      <c r="DU534" s="2"/>
      <c r="DV534" s="2"/>
      <c r="DW534" s="2"/>
      <c r="DX534" s="2"/>
      <c r="DY534" s="2"/>
      <c r="DZ534" s="2"/>
      <c r="EA534" s="2"/>
      <c r="EB534" s="2"/>
      <c r="EC534" s="2"/>
      <c r="ED534" s="2"/>
      <c r="EE534" s="2"/>
      <c r="EF534" s="2"/>
      <c r="EG534" s="2"/>
      <c r="EH534" s="2"/>
      <c r="EI534" s="2"/>
      <c r="EJ534" s="2"/>
      <c r="EK534" s="2"/>
      <c r="EL534" s="2"/>
      <c r="EM534" s="2"/>
      <c r="EN534" s="2"/>
      <c r="EO534" s="2"/>
      <c r="EP534" s="2"/>
      <c r="EQ534" s="2"/>
      <c r="ER534" s="2"/>
      <c r="ES534" s="2"/>
      <c r="ET534" s="2"/>
      <c r="EU534" s="2"/>
      <c r="EV534" s="2"/>
      <c r="EW534" s="2"/>
      <c r="EX534" s="2"/>
      <c r="EY534" s="2"/>
      <c r="EZ534" s="2"/>
      <c r="FA534" s="2"/>
    </row>
    <row r="535" spans="1:157" ht="1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c r="CG535" s="2"/>
      <c r="CH535" s="2"/>
      <c r="CI535" s="2"/>
      <c r="CJ535" s="2"/>
      <c r="CK535" s="2"/>
      <c r="CL535" s="2"/>
      <c r="CM535" s="2"/>
      <c r="CN535" s="2"/>
      <c r="CO535" s="2"/>
      <c r="CP535" s="2"/>
      <c r="CQ535" s="2"/>
      <c r="CR535" s="2"/>
      <c r="CS535" s="2"/>
      <c r="CT535" s="2"/>
      <c r="CU535" s="2"/>
      <c r="CV535" s="2"/>
      <c r="CW535" s="2"/>
      <c r="CX535" s="2"/>
      <c r="CY535" s="2"/>
      <c r="CZ535" s="2"/>
      <c r="DA535" s="2"/>
      <c r="DB535" s="2"/>
      <c r="DC535" s="2"/>
      <c r="DD535" s="2"/>
      <c r="DE535" s="2"/>
      <c r="DF535" s="2"/>
      <c r="DG535" s="2"/>
      <c r="DH535" s="2"/>
      <c r="DI535" s="2"/>
      <c r="DJ535" s="2"/>
      <c r="DK535" s="2"/>
      <c r="DL535" s="2"/>
      <c r="DM535" s="2"/>
      <c r="DN535" s="2"/>
      <c r="DO535" s="2"/>
      <c r="DP535" s="2"/>
      <c r="DQ535" s="2"/>
      <c r="DR535" s="2"/>
      <c r="DS535" s="2"/>
      <c r="DT535" s="2"/>
      <c r="DU535" s="2"/>
      <c r="DV535" s="2"/>
      <c r="DW535" s="2"/>
      <c r="DX535" s="2"/>
      <c r="DY535" s="2"/>
      <c r="DZ535" s="2"/>
      <c r="EA535" s="2"/>
      <c r="EB535" s="2"/>
      <c r="EC535" s="2"/>
      <c r="ED535" s="2"/>
      <c r="EE535" s="2"/>
      <c r="EF535" s="2"/>
      <c r="EG535" s="2"/>
      <c r="EH535" s="2"/>
      <c r="EI535" s="2"/>
      <c r="EJ535" s="2"/>
      <c r="EK535" s="2"/>
      <c r="EL535" s="2"/>
      <c r="EM535" s="2"/>
      <c r="EN535" s="2"/>
      <c r="EO535" s="2"/>
      <c r="EP535" s="2"/>
      <c r="EQ535" s="2"/>
      <c r="ER535" s="2"/>
      <c r="ES535" s="2"/>
      <c r="ET535" s="2"/>
      <c r="EU535" s="2"/>
      <c r="EV535" s="2"/>
      <c r="EW535" s="2"/>
      <c r="EX535" s="2"/>
      <c r="EY535" s="2"/>
      <c r="EZ535" s="2"/>
      <c r="FA535" s="2"/>
    </row>
    <row r="536" spans="1:157" ht="1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c r="CI536" s="2"/>
      <c r="CJ536" s="2"/>
      <c r="CK536" s="2"/>
      <c r="CL536" s="2"/>
      <c r="CM536" s="2"/>
      <c r="CN536" s="2"/>
      <c r="CO536" s="2"/>
      <c r="CP536" s="2"/>
      <c r="CQ536" s="2"/>
      <c r="CR536" s="2"/>
      <c r="CS536" s="2"/>
      <c r="CT536" s="2"/>
      <c r="CU536" s="2"/>
      <c r="CV536" s="2"/>
      <c r="CW536" s="2"/>
      <c r="CX536" s="2"/>
      <c r="CY536" s="2"/>
      <c r="CZ536" s="2"/>
      <c r="DA536" s="2"/>
      <c r="DB536" s="2"/>
      <c r="DC536" s="2"/>
      <c r="DD536" s="2"/>
      <c r="DE536" s="2"/>
      <c r="DF536" s="2"/>
      <c r="DG536" s="2"/>
      <c r="DH536" s="2"/>
      <c r="DI536" s="2"/>
      <c r="DJ536" s="2"/>
      <c r="DK536" s="2"/>
      <c r="DL536" s="2"/>
      <c r="DM536" s="2"/>
      <c r="DN536" s="2"/>
      <c r="DO536" s="2"/>
      <c r="DP536" s="2"/>
      <c r="DQ536" s="2"/>
      <c r="DR536" s="2"/>
      <c r="DS536" s="2"/>
      <c r="DT536" s="2"/>
      <c r="DU536" s="2"/>
      <c r="DV536" s="2"/>
      <c r="DW536" s="2"/>
      <c r="DX536" s="2"/>
      <c r="DY536" s="2"/>
      <c r="DZ536" s="2"/>
      <c r="EA536" s="2"/>
      <c r="EB536" s="2"/>
      <c r="EC536" s="2"/>
      <c r="ED536" s="2"/>
      <c r="EE536" s="2"/>
      <c r="EF536" s="2"/>
      <c r="EG536" s="2"/>
      <c r="EH536" s="2"/>
      <c r="EI536" s="2"/>
      <c r="EJ536" s="2"/>
      <c r="EK536" s="2"/>
      <c r="EL536" s="2"/>
      <c r="EM536" s="2"/>
      <c r="EN536" s="2"/>
      <c r="EO536" s="2"/>
      <c r="EP536" s="2"/>
      <c r="EQ536" s="2"/>
      <c r="ER536" s="2"/>
      <c r="ES536" s="2"/>
      <c r="ET536" s="2"/>
      <c r="EU536" s="2"/>
      <c r="EV536" s="2"/>
      <c r="EW536" s="2"/>
      <c r="EX536" s="2"/>
      <c r="EY536" s="2"/>
      <c r="EZ536" s="2"/>
      <c r="FA536" s="2"/>
    </row>
    <row r="537" spans="1:157" ht="1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2"/>
      <c r="DC537" s="2"/>
      <c r="DD537" s="2"/>
      <c r="DE537" s="2"/>
      <c r="DF537" s="2"/>
      <c r="DG537" s="2"/>
      <c r="DH537" s="2"/>
      <c r="DI537" s="2"/>
      <c r="DJ537" s="2"/>
      <c r="DK537" s="2"/>
      <c r="DL537" s="2"/>
      <c r="DM537" s="2"/>
      <c r="DN537" s="2"/>
      <c r="DO537" s="2"/>
      <c r="DP537" s="2"/>
      <c r="DQ537" s="2"/>
      <c r="DR537" s="2"/>
      <c r="DS537" s="2"/>
      <c r="DT537" s="2"/>
      <c r="DU537" s="2"/>
      <c r="DV537" s="2"/>
      <c r="DW537" s="2"/>
      <c r="DX537" s="2"/>
      <c r="DY537" s="2"/>
      <c r="DZ537" s="2"/>
      <c r="EA537" s="2"/>
      <c r="EB537" s="2"/>
      <c r="EC537" s="2"/>
      <c r="ED537" s="2"/>
      <c r="EE537" s="2"/>
      <c r="EF537" s="2"/>
      <c r="EG537" s="2"/>
      <c r="EH537" s="2"/>
      <c r="EI537" s="2"/>
      <c r="EJ537" s="2"/>
      <c r="EK537" s="2"/>
      <c r="EL537" s="2"/>
      <c r="EM537" s="2"/>
      <c r="EN537" s="2"/>
      <c r="EO537" s="2"/>
      <c r="EP537" s="2"/>
      <c r="EQ537" s="2"/>
      <c r="ER537" s="2"/>
      <c r="ES537" s="2"/>
      <c r="ET537" s="2"/>
      <c r="EU537" s="2"/>
      <c r="EV537" s="2"/>
      <c r="EW537" s="2"/>
      <c r="EX537" s="2"/>
      <c r="EY537" s="2"/>
      <c r="EZ537" s="2"/>
      <c r="FA537" s="2"/>
    </row>
    <row r="538" spans="1:157" ht="1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c r="CW538" s="2"/>
      <c r="CX538" s="2"/>
      <c r="CY538" s="2"/>
      <c r="CZ538" s="2"/>
      <c r="DA538" s="2"/>
      <c r="DB538" s="2"/>
      <c r="DC538" s="2"/>
      <c r="DD538" s="2"/>
      <c r="DE538" s="2"/>
      <c r="DF538" s="2"/>
      <c r="DG538" s="2"/>
      <c r="DH538" s="2"/>
      <c r="DI538" s="2"/>
      <c r="DJ538" s="2"/>
      <c r="DK538" s="2"/>
      <c r="DL538" s="2"/>
      <c r="DM538" s="2"/>
      <c r="DN538" s="2"/>
      <c r="DO538" s="2"/>
      <c r="DP538" s="2"/>
      <c r="DQ538" s="2"/>
      <c r="DR538" s="2"/>
      <c r="DS538" s="2"/>
      <c r="DT538" s="2"/>
      <c r="DU538" s="2"/>
      <c r="DV538" s="2"/>
      <c r="DW538" s="2"/>
      <c r="DX538" s="2"/>
      <c r="DY538" s="2"/>
      <c r="DZ538" s="2"/>
      <c r="EA538" s="2"/>
      <c r="EB538" s="2"/>
      <c r="EC538" s="2"/>
      <c r="ED538" s="2"/>
      <c r="EE538" s="2"/>
      <c r="EF538" s="2"/>
      <c r="EG538" s="2"/>
      <c r="EH538" s="2"/>
      <c r="EI538" s="2"/>
      <c r="EJ538" s="2"/>
      <c r="EK538" s="2"/>
      <c r="EL538" s="2"/>
      <c r="EM538" s="2"/>
      <c r="EN538" s="2"/>
      <c r="EO538" s="2"/>
      <c r="EP538" s="2"/>
      <c r="EQ538" s="2"/>
      <c r="ER538" s="2"/>
      <c r="ES538" s="2"/>
      <c r="ET538" s="2"/>
      <c r="EU538" s="2"/>
      <c r="EV538" s="2"/>
      <c r="EW538" s="2"/>
      <c r="EX538" s="2"/>
      <c r="EY538" s="2"/>
      <c r="EZ538" s="2"/>
      <c r="FA538" s="2"/>
    </row>
    <row r="539" spans="1:157" ht="1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c r="CI539" s="2"/>
      <c r="CJ539" s="2"/>
      <c r="CK539" s="2"/>
      <c r="CL539" s="2"/>
      <c r="CM539" s="2"/>
      <c r="CN539" s="2"/>
      <c r="CO539" s="2"/>
      <c r="CP539" s="2"/>
      <c r="CQ539" s="2"/>
      <c r="CR539" s="2"/>
      <c r="CS539" s="2"/>
      <c r="CT539" s="2"/>
      <c r="CU539" s="2"/>
      <c r="CV539" s="2"/>
      <c r="CW539" s="2"/>
      <c r="CX539" s="2"/>
      <c r="CY539" s="2"/>
      <c r="CZ539" s="2"/>
      <c r="DA539" s="2"/>
      <c r="DB539" s="2"/>
      <c r="DC539" s="2"/>
      <c r="DD539" s="2"/>
      <c r="DE539" s="2"/>
      <c r="DF539" s="2"/>
      <c r="DG539" s="2"/>
      <c r="DH539" s="2"/>
      <c r="DI539" s="2"/>
      <c r="DJ539" s="2"/>
      <c r="DK539" s="2"/>
      <c r="DL539" s="2"/>
      <c r="DM539" s="2"/>
      <c r="DN539" s="2"/>
      <c r="DO539" s="2"/>
      <c r="DP539" s="2"/>
      <c r="DQ539" s="2"/>
      <c r="DR539" s="2"/>
      <c r="DS539" s="2"/>
      <c r="DT539" s="2"/>
      <c r="DU539" s="2"/>
      <c r="DV539" s="2"/>
      <c r="DW539" s="2"/>
      <c r="DX539" s="2"/>
      <c r="DY539" s="2"/>
      <c r="DZ539" s="2"/>
      <c r="EA539" s="2"/>
      <c r="EB539" s="2"/>
      <c r="EC539" s="2"/>
      <c r="ED539" s="2"/>
      <c r="EE539" s="2"/>
      <c r="EF539" s="2"/>
      <c r="EG539" s="2"/>
      <c r="EH539" s="2"/>
      <c r="EI539" s="2"/>
      <c r="EJ539" s="2"/>
      <c r="EK539" s="2"/>
      <c r="EL539" s="2"/>
      <c r="EM539" s="2"/>
      <c r="EN539" s="2"/>
      <c r="EO539" s="2"/>
      <c r="EP539" s="2"/>
      <c r="EQ539" s="2"/>
      <c r="ER539" s="2"/>
      <c r="ES539" s="2"/>
      <c r="ET539" s="2"/>
      <c r="EU539" s="2"/>
      <c r="EV539" s="2"/>
      <c r="EW539" s="2"/>
      <c r="EX539" s="2"/>
      <c r="EY539" s="2"/>
      <c r="EZ539" s="2"/>
      <c r="FA539" s="2"/>
    </row>
    <row r="540" spans="1:157" ht="1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c r="CI540" s="2"/>
      <c r="CJ540" s="2"/>
      <c r="CK540" s="2"/>
      <c r="CL540" s="2"/>
      <c r="CM540" s="2"/>
      <c r="CN540" s="2"/>
      <c r="CO540" s="2"/>
      <c r="CP540" s="2"/>
      <c r="CQ540" s="2"/>
      <c r="CR540" s="2"/>
      <c r="CS540" s="2"/>
      <c r="CT540" s="2"/>
      <c r="CU540" s="2"/>
      <c r="CV540" s="2"/>
      <c r="CW540" s="2"/>
      <c r="CX540" s="2"/>
      <c r="CY540" s="2"/>
      <c r="CZ540" s="2"/>
      <c r="DA540" s="2"/>
      <c r="DB540" s="2"/>
      <c r="DC540" s="2"/>
      <c r="DD540" s="2"/>
      <c r="DE540" s="2"/>
      <c r="DF540" s="2"/>
      <c r="DG540" s="2"/>
      <c r="DH540" s="2"/>
      <c r="DI540" s="2"/>
      <c r="DJ540" s="2"/>
      <c r="DK540" s="2"/>
      <c r="DL540" s="2"/>
      <c r="DM540" s="2"/>
      <c r="DN540" s="2"/>
      <c r="DO540" s="2"/>
      <c r="DP540" s="2"/>
      <c r="DQ540" s="2"/>
      <c r="DR540" s="2"/>
      <c r="DS540" s="2"/>
      <c r="DT540" s="2"/>
      <c r="DU540" s="2"/>
      <c r="DV540" s="2"/>
      <c r="DW540" s="2"/>
      <c r="DX540" s="2"/>
      <c r="DY540" s="2"/>
      <c r="DZ540" s="2"/>
      <c r="EA540" s="2"/>
      <c r="EB540" s="2"/>
      <c r="EC540" s="2"/>
      <c r="ED540" s="2"/>
      <c r="EE540" s="2"/>
      <c r="EF540" s="2"/>
      <c r="EG540" s="2"/>
      <c r="EH540" s="2"/>
      <c r="EI540" s="2"/>
      <c r="EJ540" s="2"/>
      <c r="EK540" s="2"/>
      <c r="EL540" s="2"/>
      <c r="EM540" s="2"/>
      <c r="EN540" s="2"/>
      <c r="EO540" s="2"/>
      <c r="EP540" s="2"/>
      <c r="EQ540" s="2"/>
      <c r="ER540" s="2"/>
      <c r="ES540" s="2"/>
      <c r="ET540" s="2"/>
      <c r="EU540" s="2"/>
      <c r="EV540" s="2"/>
      <c r="EW540" s="2"/>
      <c r="EX540" s="2"/>
      <c r="EY540" s="2"/>
      <c r="EZ540" s="2"/>
      <c r="FA540" s="2"/>
    </row>
    <row r="541" spans="1:157" ht="1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c r="DD541" s="2"/>
      <c r="DE541" s="2"/>
      <c r="DF541" s="2"/>
      <c r="DG541" s="2"/>
      <c r="DH541" s="2"/>
      <c r="DI541" s="2"/>
      <c r="DJ541" s="2"/>
      <c r="DK541" s="2"/>
      <c r="DL541" s="2"/>
      <c r="DM541" s="2"/>
      <c r="DN541" s="2"/>
      <c r="DO541" s="2"/>
      <c r="DP541" s="2"/>
      <c r="DQ541" s="2"/>
      <c r="DR541" s="2"/>
      <c r="DS541" s="2"/>
      <c r="DT541" s="2"/>
      <c r="DU541" s="2"/>
      <c r="DV541" s="2"/>
      <c r="DW541" s="2"/>
      <c r="DX541" s="2"/>
      <c r="DY541" s="2"/>
      <c r="DZ541" s="2"/>
      <c r="EA541" s="2"/>
      <c r="EB541" s="2"/>
      <c r="EC541" s="2"/>
      <c r="ED541" s="2"/>
      <c r="EE541" s="2"/>
      <c r="EF541" s="2"/>
      <c r="EG541" s="2"/>
      <c r="EH541" s="2"/>
      <c r="EI541" s="2"/>
      <c r="EJ541" s="2"/>
      <c r="EK541" s="2"/>
      <c r="EL541" s="2"/>
      <c r="EM541" s="2"/>
      <c r="EN541" s="2"/>
      <c r="EO541" s="2"/>
      <c r="EP541" s="2"/>
      <c r="EQ541" s="2"/>
      <c r="ER541" s="2"/>
      <c r="ES541" s="2"/>
      <c r="ET541" s="2"/>
      <c r="EU541" s="2"/>
      <c r="EV541" s="2"/>
      <c r="EW541" s="2"/>
      <c r="EX541" s="2"/>
      <c r="EY541" s="2"/>
      <c r="EZ541" s="2"/>
      <c r="FA541" s="2"/>
    </row>
    <row r="542" spans="1:157" ht="1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c r="CX542" s="2"/>
      <c r="CY542" s="2"/>
      <c r="CZ542" s="2"/>
      <c r="DA542" s="2"/>
      <c r="DB542" s="2"/>
      <c r="DC542" s="2"/>
      <c r="DD542" s="2"/>
      <c r="DE542" s="2"/>
      <c r="DF542" s="2"/>
      <c r="DG542" s="2"/>
      <c r="DH542" s="2"/>
      <c r="DI542" s="2"/>
      <c r="DJ542" s="2"/>
      <c r="DK542" s="2"/>
      <c r="DL542" s="2"/>
      <c r="DM542" s="2"/>
      <c r="DN542" s="2"/>
      <c r="DO542" s="2"/>
      <c r="DP542" s="2"/>
      <c r="DQ542" s="2"/>
      <c r="DR542" s="2"/>
      <c r="DS542" s="2"/>
      <c r="DT542" s="2"/>
      <c r="DU542" s="2"/>
      <c r="DV542" s="2"/>
      <c r="DW542" s="2"/>
      <c r="DX542" s="2"/>
      <c r="DY542" s="2"/>
      <c r="DZ542" s="2"/>
      <c r="EA542" s="2"/>
      <c r="EB542" s="2"/>
      <c r="EC542" s="2"/>
      <c r="ED542" s="2"/>
      <c r="EE542" s="2"/>
      <c r="EF542" s="2"/>
      <c r="EG542" s="2"/>
      <c r="EH542" s="2"/>
      <c r="EI542" s="2"/>
      <c r="EJ542" s="2"/>
      <c r="EK542" s="2"/>
      <c r="EL542" s="2"/>
      <c r="EM542" s="2"/>
      <c r="EN542" s="2"/>
      <c r="EO542" s="2"/>
      <c r="EP542" s="2"/>
      <c r="EQ542" s="2"/>
      <c r="ER542" s="2"/>
      <c r="ES542" s="2"/>
      <c r="ET542" s="2"/>
      <c r="EU542" s="2"/>
      <c r="EV542" s="2"/>
      <c r="EW542" s="2"/>
      <c r="EX542" s="2"/>
      <c r="EY542" s="2"/>
      <c r="EZ542" s="2"/>
      <c r="FA542" s="2"/>
    </row>
    <row r="543" spans="1:157" ht="1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c r="CX543" s="2"/>
      <c r="CY543" s="2"/>
      <c r="CZ543" s="2"/>
      <c r="DA543" s="2"/>
      <c r="DB543" s="2"/>
      <c r="DC543" s="2"/>
      <c r="DD543" s="2"/>
      <c r="DE543" s="2"/>
      <c r="DF543" s="2"/>
      <c r="DG543" s="2"/>
      <c r="DH543" s="2"/>
      <c r="DI543" s="2"/>
      <c r="DJ543" s="2"/>
      <c r="DK543" s="2"/>
      <c r="DL543" s="2"/>
      <c r="DM543" s="2"/>
      <c r="DN543" s="2"/>
      <c r="DO543" s="2"/>
      <c r="DP543" s="2"/>
      <c r="DQ543" s="2"/>
      <c r="DR543" s="2"/>
      <c r="DS543" s="2"/>
      <c r="DT543" s="2"/>
      <c r="DU543" s="2"/>
      <c r="DV543" s="2"/>
      <c r="DW543" s="2"/>
      <c r="DX543" s="2"/>
      <c r="DY543" s="2"/>
      <c r="DZ543" s="2"/>
      <c r="EA543" s="2"/>
      <c r="EB543" s="2"/>
      <c r="EC543" s="2"/>
      <c r="ED543" s="2"/>
      <c r="EE543" s="2"/>
      <c r="EF543" s="2"/>
      <c r="EG543" s="2"/>
      <c r="EH543" s="2"/>
      <c r="EI543" s="2"/>
      <c r="EJ543" s="2"/>
      <c r="EK543" s="2"/>
      <c r="EL543" s="2"/>
      <c r="EM543" s="2"/>
      <c r="EN543" s="2"/>
      <c r="EO543" s="2"/>
      <c r="EP543" s="2"/>
      <c r="EQ543" s="2"/>
      <c r="ER543" s="2"/>
      <c r="ES543" s="2"/>
      <c r="ET543" s="2"/>
      <c r="EU543" s="2"/>
      <c r="EV543" s="2"/>
      <c r="EW543" s="2"/>
      <c r="EX543" s="2"/>
      <c r="EY543" s="2"/>
      <c r="EZ543" s="2"/>
      <c r="FA543" s="2"/>
    </row>
    <row r="544" spans="1:157" ht="1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2"/>
      <c r="DD544" s="2"/>
      <c r="DE544" s="2"/>
      <c r="DF544" s="2"/>
      <c r="DG544" s="2"/>
      <c r="DH544" s="2"/>
      <c r="DI544" s="2"/>
      <c r="DJ544" s="2"/>
      <c r="DK544" s="2"/>
      <c r="DL544" s="2"/>
      <c r="DM544" s="2"/>
      <c r="DN544" s="2"/>
      <c r="DO544" s="2"/>
      <c r="DP544" s="2"/>
      <c r="DQ544" s="2"/>
      <c r="DR544" s="2"/>
      <c r="DS544" s="2"/>
      <c r="DT544" s="2"/>
      <c r="DU544" s="2"/>
      <c r="DV544" s="2"/>
      <c r="DW544" s="2"/>
      <c r="DX544" s="2"/>
      <c r="DY544" s="2"/>
      <c r="DZ544" s="2"/>
      <c r="EA544" s="2"/>
      <c r="EB544" s="2"/>
      <c r="EC544" s="2"/>
      <c r="ED544" s="2"/>
      <c r="EE544" s="2"/>
      <c r="EF544" s="2"/>
      <c r="EG544" s="2"/>
      <c r="EH544" s="2"/>
      <c r="EI544" s="2"/>
      <c r="EJ544" s="2"/>
      <c r="EK544" s="2"/>
      <c r="EL544" s="2"/>
      <c r="EM544" s="2"/>
      <c r="EN544" s="2"/>
      <c r="EO544" s="2"/>
      <c r="EP544" s="2"/>
      <c r="EQ544" s="2"/>
      <c r="ER544" s="2"/>
      <c r="ES544" s="2"/>
      <c r="ET544" s="2"/>
      <c r="EU544" s="2"/>
      <c r="EV544" s="2"/>
      <c r="EW544" s="2"/>
      <c r="EX544" s="2"/>
      <c r="EY544" s="2"/>
      <c r="EZ544" s="2"/>
      <c r="FA544" s="2"/>
    </row>
    <row r="545" spans="1:157" ht="1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2"/>
      <c r="DC545" s="2"/>
      <c r="DD545" s="2"/>
      <c r="DE545" s="2"/>
      <c r="DF545" s="2"/>
      <c r="DG545" s="2"/>
      <c r="DH545" s="2"/>
      <c r="DI545" s="2"/>
      <c r="DJ545" s="2"/>
      <c r="DK545" s="2"/>
      <c r="DL545" s="2"/>
      <c r="DM545" s="2"/>
      <c r="DN545" s="2"/>
      <c r="DO545" s="2"/>
      <c r="DP545" s="2"/>
      <c r="DQ545" s="2"/>
      <c r="DR545" s="2"/>
      <c r="DS545" s="2"/>
      <c r="DT545" s="2"/>
      <c r="DU545" s="2"/>
      <c r="DV545" s="2"/>
      <c r="DW545" s="2"/>
      <c r="DX545" s="2"/>
      <c r="DY545" s="2"/>
      <c r="DZ545" s="2"/>
      <c r="EA545" s="2"/>
      <c r="EB545" s="2"/>
      <c r="EC545" s="2"/>
      <c r="ED545" s="2"/>
      <c r="EE545" s="2"/>
      <c r="EF545" s="2"/>
      <c r="EG545" s="2"/>
      <c r="EH545" s="2"/>
      <c r="EI545" s="2"/>
      <c r="EJ545" s="2"/>
      <c r="EK545" s="2"/>
      <c r="EL545" s="2"/>
      <c r="EM545" s="2"/>
      <c r="EN545" s="2"/>
      <c r="EO545" s="2"/>
      <c r="EP545" s="2"/>
      <c r="EQ545" s="2"/>
      <c r="ER545" s="2"/>
      <c r="ES545" s="2"/>
      <c r="ET545" s="2"/>
      <c r="EU545" s="2"/>
      <c r="EV545" s="2"/>
      <c r="EW545" s="2"/>
      <c r="EX545" s="2"/>
      <c r="EY545" s="2"/>
      <c r="EZ545" s="2"/>
      <c r="FA545" s="2"/>
    </row>
    <row r="546" spans="1:157" ht="1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c r="DK546" s="2"/>
      <c r="DL546" s="2"/>
      <c r="DM546" s="2"/>
      <c r="DN546" s="2"/>
      <c r="DO546" s="2"/>
      <c r="DP546" s="2"/>
      <c r="DQ546" s="2"/>
      <c r="DR546" s="2"/>
      <c r="DS546" s="2"/>
      <c r="DT546" s="2"/>
      <c r="DU546" s="2"/>
      <c r="DV546" s="2"/>
      <c r="DW546" s="2"/>
      <c r="DX546" s="2"/>
      <c r="DY546" s="2"/>
      <c r="DZ546" s="2"/>
      <c r="EA546" s="2"/>
      <c r="EB546" s="2"/>
      <c r="EC546" s="2"/>
      <c r="ED546" s="2"/>
      <c r="EE546" s="2"/>
      <c r="EF546" s="2"/>
      <c r="EG546" s="2"/>
      <c r="EH546" s="2"/>
      <c r="EI546" s="2"/>
      <c r="EJ546" s="2"/>
      <c r="EK546" s="2"/>
      <c r="EL546" s="2"/>
      <c r="EM546" s="2"/>
      <c r="EN546" s="2"/>
      <c r="EO546" s="2"/>
      <c r="EP546" s="2"/>
      <c r="EQ546" s="2"/>
      <c r="ER546" s="2"/>
      <c r="ES546" s="2"/>
      <c r="ET546" s="2"/>
      <c r="EU546" s="2"/>
      <c r="EV546" s="2"/>
      <c r="EW546" s="2"/>
      <c r="EX546" s="2"/>
      <c r="EY546" s="2"/>
      <c r="EZ546" s="2"/>
      <c r="FA546" s="2"/>
    </row>
    <row r="547" spans="1:157" ht="1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2"/>
      <c r="DF547" s="2"/>
      <c r="DG547" s="2"/>
      <c r="DH547" s="2"/>
      <c r="DI547" s="2"/>
      <c r="DJ547" s="2"/>
      <c r="DK547" s="2"/>
      <c r="DL547" s="2"/>
      <c r="DM547" s="2"/>
      <c r="DN547" s="2"/>
      <c r="DO547" s="2"/>
      <c r="DP547" s="2"/>
      <c r="DQ547" s="2"/>
      <c r="DR547" s="2"/>
      <c r="DS547" s="2"/>
      <c r="DT547" s="2"/>
      <c r="DU547" s="2"/>
      <c r="DV547" s="2"/>
      <c r="DW547" s="2"/>
      <c r="DX547" s="2"/>
      <c r="DY547" s="2"/>
      <c r="DZ547" s="2"/>
      <c r="EA547" s="2"/>
      <c r="EB547" s="2"/>
      <c r="EC547" s="2"/>
      <c r="ED547" s="2"/>
      <c r="EE547" s="2"/>
      <c r="EF547" s="2"/>
      <c r="EG547" s="2"/>
      <c r="EH547" s="2"/>
      <c r="EI547" s="2"/>
      <c r="EJ547" s="2"/>
      <c r="EK547" s="2"/>
      <c r="EL547" s="2"/>
      <c r="EM547" s="2"/>
      <c r="EN547" s="2"/>
      <c r="EO547" s="2"/>
      <c r="EP547" s="2"/>
      <c r="EQ547" s="2"/>
      <c r="ER547" s="2"/>
      <c r="ES547" s="2"/>
      <c r="ET547" s="2"/>
      <c r="EU547" s="2"/>
      <c r="EV547" s="2"/>
      <c r="EW547" s="2"/>
      <c r="EX547" s="2"/>
      <c r="EY547" s="2"/>
      <c r="EZ547" s="2"/>
      <c r="FA547" s="2"/>
    </row>
    <row r="548" spans="1:157" ht="1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2"/>
      <c r="DC548" s="2"/>
      <c r="DD548" s="2"/>
      <c r="DE548" s="2"/>
      <c r="DF548" s="2"/>
      <c r="DG548" s="2"/>
      <c r="DH548" s="2"/>
      <c r="DI548" s="2"/>
      <c r="DJ548" s="2"/>
      <c r="DK548" s="2"/>
      <c r="DL548" s="2"/>
      <c r="DM548" s="2"/>
      <c r="DN548" s="2"/>
      <c r="DO548" s="2"/>
      <c r="DP548" s="2"/>
      <c r="DQ548" s="2"/>
      <c r="DR548" s="2"/>
      <c r="DS548" s="2"/>
      <c r="DT548" s="2"/>
      <c r="DU548" s="2"/>
      <c r="DV548" s="2"/>
      <c r="DW548" s="2"/>
      <c r="DX548" s="2"/>
      <c r="DY548" s="2"/>
      <c r="DZ548" s="2"/>
      <c r="EA548" s="2"/>
      <c r="EB548" s="2"/>
      <c r="EC548" s="2"/>
      <c r="ED548" s="2"/>
      <c r="EE548" s="2"/>
      <c r="EF548" s="2"/>
      <c r="EG548" s="2"/>
      <c r="EH548" s="2"/>
      <c r="EI548" s="2"/>
      <c r="EJ548" s="2"/>
      <c r="EK548" s="2"/>
      <c r="EL548" s="2"/>
      <c r="EM548" s="2"/>
      <c r="EN548" s="2"/>
      <c r="EO548" s="2"/>
      <c r="EP548" s="2"/>
      <c r="EQ548" s="2"/>
      <c r="ER548" s="2"/>
      <c r="ES548" s="2"/>
      <c r="ET548" s="2"/>
      <c r="EU548" s="2"/>
      <c r="EV548" s="2"/>
      <c r="EW548" s="2"/>
      <c r="EX548" s="2"/>
      <c r="EY548" s="2"/>
      <c r="EZ548" s="2"/>
      <c r="FA548" s="2"/>
    </row>
    <row r="549" spans="1:157" ht="1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c r="DD549" s="2"/>
      <c r="DE549" s="2"/>
      <c r="DF549" s="2"/>
      <c r="DG549" s="2"/>
      <c r="DH549" s="2"/>
      <c r="DI549" s="2"/>
      <c r="DJ549" s="2"/>
      <c r="DK549" s="2"/>
      <c r="DL549" s="2"/>
      <c r="DM549" s="2"/>
      <c r="DN549" s="2"/>
      <c r="DO549" s="2"/>
      <c r="DP549" s="2"/>
      <c r="DQ549" s="2"/>
      <c r="DR549" s="2"/>
      <c r="DS549" s="2"/>
      <c r="DT549" s="2"/>
      <c r="DU549" s="2"/>
      <c r="DV549" s="2"/>
      <c r="DW549" s="2"/>
      <c r="DX549" s="2"/>
      <c r="DY549" s="2"/>
      <c r="DZ549" s="2"/>
      <c r="EA549" s="2"/>
      <c r="EB549" s="2"/>
      <c r="EC549" s="2"/>
      <c r="ED549" s="2"/>
      <c r="EE549" s="2"/>
      <c r="EF549" s="2"/>
      <c r="EG549" s="2"/>
      <c r="EH549" s="2"/>
      <c r="EI549" s="2"/>
      <c r="EJ549" s="2"/>
      <c r="EK549" s="2"/>
      <c r="EL549" s="2"/>
      <c r="EM549" s="2"/>
      <c r="EN549" s="2"/>
      <c r="EO549" s="2"/>
      <c r="EP549" s="2"/>
      <c r="EQ549" s="2"/>
      <c r="ER549" s="2"/>
      <c r="ES549" s="2"/>
      <c r="ET549" s="2"/>
      <c r="EU549" s="2"/>
      <c r="EV549" s="2"/>
      <c r="EW549" s="2"/>
      <c r="EX549" s="2"/>
      <c r="EY549" s="2"/>
      <c r="EZ549" s="2"/>
      <c r="FA549" s="2"/>
    </row>
    <row r="550" spans="1:157" ht="1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2"/>
      <c r="DF550" s="2"/>
      <c r="DG550" s="2"/>
      <c r="DH550" s="2"/>
      <c r="DI550" s="2"/>
      <c r="DJ550" s="2"/>
      <c r="DK550" s="2"/>
      <c r="DL550" s="2"/>
      <c r="DM550" s="2"/>
      <c r="DN550" s="2"/>
      <c r="DO550" s="2"/>
      <c r="DP550" s="2"/>
      <c r="DQ550" s="2"/>
      <c r="DR550" s="2"/>
      <c r="DS550" s="2"/>
      <c r="DT550" s="2"/>
      <c r="DU550" s="2"/>
      <c r="DV550" s="2"/>
      <c r="DW550" s="2"/>
      <c r="DX550" s="2"/>
      <c r="DY550" s="2"/>
      <c r="DZ550" s="2"/>
      <c r="EA550" s="2"/>
      <c r="EB550" s="2"/>
      <c r="EC550" s="2"/>
      <c r="ED550" s="2"/>
      <c r="EE550" s="2"/>
      <c r="EF550" s="2"/>
      <c r="EG550" s="2"/>
      <c r="EH550" s="2"/>
      <c r="EI550" s="2"/>
      <c r="EJ550" s="2"/>
      <c r="EK550" s="2"/>
      <c r="EL550" s="2"/>
      <c r="EM550" s="2"/>
      <c r="EN550" s="2"/>
      <c r="EO550" s="2"/>
      <c r="EP550" s="2"/>
      <c r="EQ550" s="2"/>
      <c r="ER550" s="2"/>
      <c r="ES550" s="2"/>
      <c r="ET550" s="2"/>
      <c r="EU550" s="2"/>
      <c r="EV550" s="2"/>
      <c r="EW550" s="2"/>
      <c r="EX550" s="2"/>
      <c r="EY550" s="2"/>
      <c r="EZ550" s="2"/>
      <c r="FA550" s="2"/>
    </row>
    <row r="551" spans="1:157" ht="1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2"/>
      <c r="DF551" s="2"/>
      <c r="DG551" s="2"/>
      <c r="DH551" s="2"/>
      <c r="DI551" s="2"/>
      <c r="DJ551" s="2"/>
      <c r="DK551" s="2"/>
      <c r="DL551" s="2"/>
      <c r="DM551" s="2"/>
      <c r="DN551" s="2"/>
      <c r="DO551" s="2"/>
      <c r="DP551" s="2"/>
      <c r="DQ551" s="2"/>
      <c r="DR551" s="2"/>
      <c r="DS551" s="2"/>
      <c r="DT551" s="2"/>
      <c r="DU551" s="2"/>
      <c r="DV551" s="2"/>
      <c r="DW551" s="2"/>
      <c r="DX551" s="2"/>
      <c r="DY551" s="2"/>
      <c r="DZ551" s="2"/>
      <c r="EA551" s="2"/>
      <c r="EB551" s="2"/>
      <c r="EC551" s="2"/>
      <c r="ED551" s="2"/>
      <c r="EE551" s="2"/>
      <c r="EF551" s="2"/>
      <c r="EG551" s="2"/>
      <c r="EH551" s="2"/>
      <c r="EI551" s="2"/>
      <c r="EJ551" s="2"/>
      <c r="EK551" s="2"/>
      <c r="EL551" s="2"/>
      <c r="EM551" s="2"/>
      <c r="EN551" s="2"/>
      <c r="EO551" s="2"/>
      <c r="EP551" s="2"/>
      <c r="EQ551" s="2"/>
      <c r="ER551" s="2"/>
      <c r="ES551" s="2"/>
      <c r="ET551" s="2"/>
      <c r="EU551" s="2"/>
      <c r="EV551" s="2"/>
      <c r="EW551" s="2"/>
      <c r="EX551" s="2"/>
      <c r="EY551" s="2"/>
      <c r="EZ551" s="2"/>
      <c r="FA551" s="2"/>
    </row>
    <row r="552" spans="1:157" ht="1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c r="DK552" s="2"/>
      <c r="DL552" s="2"/>
      <c r="DM552" s="2"/>
      <c r="DN552" s="2"/>
      <c r="DO552" s="2"/>
      <c r="DP552" s="2"/>
      <c r="DQ552" s="2"/>
      <c r="DR552" s="2"/>
      <c r="DS552" s="2"/>
      <c r="DT552" s="2"/>
      <c r="DU552" s="2"/>
      <c r="DV552" s="2"/>
      <c r="DW552" s="2"/>
      <c r="DX552" s="2"/>
      <c r="DY552" s="2"/>
      <c r="DZ552" s="2"/>
      <c r="EA552" s="2"/>
      <c r="EB552" s="2"/>
      <c r="EC552" s="2"/>
      <c r="ED552" s="2"/>
      <c r="EE552" s="2"/>
      <c r="EF552" s="2"/>
      <c r="EG552" s="2"/>
      <c r="EH552" s="2"/>
      <c r="EI552" s="2"/>
      <c r="EJ552" s="2"/>
      <c r="EK552" s="2"/>
      <c r="EL552" s="2"/>
      <c r="EM552" s="2"/>
      <c r="EN552" s="2"/>
      <c r="EO552" s="2"/>
      <c r="EP552" s="2"/>
      <c r="EQ552" s="2"/>
      <c r="ER552" s="2"/>
      <c r="ES552" s="2"/>
      <c r="ET552" s="2"/>
      <c r="EU552" s="2"/>
      <c r="EV552" s="2"/>
      <c r="EW552" s="2"/>
      <c r="EX552" s="2"/>
      <c r="EY552" s="2"/>
      <c r="EZ552" s="2"/>
      <c r="FA552" s="2"/>
    </row>
    <row r="553" spans="1:157" ht="1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2"/>
      <c r="DF553" s="2"/>
      <c r="DG553" s="2"/>
      <c r="DH553" s="2"/>
      <c r="DI553" s="2"/>
      <c r="DJ553" s="2"/>
      <c r="DK553" s="2"/>
      <c r="DL553" s="2"/>
      <c r="DM553" s="2"/>
      <c r="DN553" s="2"/>
      <c r="DO553" s="2"/>
      <c r="DP553" s="2"/>
      <c r="DQ553" s="2"/>
      <c r="DR553" s="2"/>
      <c r="DS553" s="2"/>
      <c r="DT553" s="2"/>
      <c r="DU553" s="2"/>
      <c r="DV553" s="2"/>
      <c r="DW553" s="2"/>
      <c r="DX553" s="2"/>
      <c r="DY553" s="2"/>
      <c r="DZ553" s="2"/>
      <c r="EA553" s="2"/>
      <c r="EB553" s="2"/>
      <c r="EC553" s="2"/>
      <c r="ED553" s="2"/>
      <c r="EE553" s="2"/>
      <c r="EF553" s="2"/>
      <c r="EG553" s="2"/>
      <c r="EH553" s="2"/>
      <c r="EI553" s="2"/>
      <c r="EJ553" s="2"/>
      <c r="EK553" s="2"/>
      <c r="EL553" s="2"/>
      <c r="EM553" s="2"/>
      <c r="EN553" s="2"/>
      <c r="EO553" s="2"/>
      <c r="EP553" s="2"/>
      <c r="EQ553" s="2"/>
      <c r="ER553" s="2"/>
      <c r="ES553" s="2"/>
      <c r="ET553" s="2"/>
      <c r="EU553" s="2"/>
      <c r="EV553" s="2"/>
      <c r="EW553" s="2"/>
      <c r="EX553" s="2"/>
      <c r="EY553" s="2"/>
      <c r="EZ553" s="2"/>
      <c r="FA553" s="2"/>
    </row>
    <row r="554" spans="1:157" ht="1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c r="CX554" s="2"/>
      <c r="CY554" s="2"/>
      <c r="CZ554" s="2"/>
      <c r="DA554" s="2"/>
      <c r="DB554" s="2"/>
      <c r="DC554" s="2"/>
      <c r="DD554" s="2"/>
      <c r="DE554" s="2"/>
      <c r="DF554" s="2"/>
      <c r="DG554" s="2"/>
      <c r="DH554" s="2"/>
      <c r="DI554" s="2"/>
      <c r="DJ554" s="2"/>
      <c r="DK554" s="2"/>
      <c r="DL554" s="2"/>
      <c r="DM554" s="2"/>
      <c r="DN554" s="2"/>
      <c r="DO554" s="2"/>
      <c r="DP554" s="2"/>
      <c r="DQ554" s="2"/>
      <c r="DR554" s="2"/>
      <c r="DS554" s="2"/>
      <c r="DT554" s="2"/>
      <c r="DU554" s="2"/>
      <c r="DV554" s="2"/>
      <c r="DW554" s="2"/>
      <c r="DX554" s="2"/>
      <c r="DY554" s="2"/>
      <c r="DZ554" s="2"/>
      <c r="EA554" s="2"/>
      <c r="EB554" s="2"/>
      <c r="EC554" s="2"/>
      <c r="ED554" s="2"/>
      <c r="EE554" s="2"/>
      <c r="EF554" s="2"/>
      <c r="EG554" s="2"/>
      <c r="EH554" s="2"/>
      <c r="EI554" s="2"/>
      <c r="EJ554" s="2"/>
      <c r="EK554" s="2"/>
      <c r="EL554" s="2"/>
      <c r="EM554" s="2"/>
      <c r="EN554" s="2"/>
      <c r="EO554" s="2"/>
      <c r="EP554" s="2"/>
      <c r="EQ554" s="2"/>
      <c r="ER554" s="2"/>
      <c r="ES554" s="2"/>
      <c r="ET554" s="2"/>
      <c r="EU554" s="2"/>
      <c r="EV554" s="2"/>
      <c r="EW554" s="2"/>
      <c r="EX554" s="2"/>
      <c r="EY554" s="2"/>
      <c r="EZ554" s="2"/>
      <c r="FA554" s="2"/>
    </row>
    <row r="555" spans="1:157" ht="1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c r="CX555" s="2"/>
      <c r="CY555" s="2"/>
      <c r="CZ555" s="2"/>
      <c r="DA555" s="2"/>
      <c r="DB555" s="2"/>
      <c r="DC555" s="2"/>
      <c r="DD555" s="2"/>
      <c r="DE555" s="2"/>
      <c r="DF555" s="2"/>
      <c r="DG555" s="2"/>
      <c r="DH555" s="2"/>
      <c r="DI555" s="2"/>
      <c r="DJ555" s="2"/>
      <c r="DK555" s="2"/>
      <c r="DL555" s="2"/>
      <c r="DM555" s="2"/>
      <c r="DN555" s="2"/>
      <c r="DO555" s="2"/>
      <c r="DP555" s="2"/>
      <c r="DQ555" s="2"/>
      <c r="DR555" s="2"/>
      <c r="DS555" s="2"/>
      <c r="DT555" s="2"/>
      <c r="DU555" s="2"/>
      <c r="DV555" s="2"/>
      <c r="DW555" s="2"/>
      <c r="DX555" s="2"/>
      <c r="DY555" s="2"/>
      <c r="DZ555" s="2"/>
      <c r="EA555" s="2"/>
      <c r="EB555" s="2"/>
      <c r="EC555" s="2"/>
      <c r="ED555" s="2"/>
      <c r="EE555" s="2"/>
      <c r="EF555" s="2"/>
      <c r="EG555" s="2"/>
      <c r="EH555" s="2"/>
      <c r="EI555" s="2"/>
      <c r="EJ555" s="2"/>
      <c r="EK555" s="2"/>
      <c r="EL555" s="2"/>
      <c r="EM555" s="2"/>
      <c r="EN555" s="2"/>
      <c r="EO555" s="2"/>
      <c r="EP555" s="2"/>
      <c r="EQ555" s="2"/>
      <c r="ER555" s="2"/>
      <c r="ES555" s="2"/>
      <c r="ET555" s="2"/>
      <c r="EU555" s="2"/>
      <c r="EV555" s="2"/>
      <c r="EW555" s="2"/>
      <c r="EX555" s="2"/>
      <c r="EY555" s="2"/>
      <c r="EZ555" s="2"/>
      <c r="FA555" s="2"/>
    </row>
    <row r="556" spans="1:157" ht="1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c r="CX556" s="2"/>
      <c r="CY556" s="2"/>
      <c r="CZ556" s="2"/>
      <c r="DA556" s="2"/>
      <c r="DB556" s="2"/>
      <c r="DC556" s="2"/>
      <c r="DD556" s="2"/>
      <c r="DE556" s="2"/>
      <c r="DF556" s="2"/>
      <c r="DG556" s="2"/>
      <c r="DH556" s="2"/>
      <c r="DI556" s="2"/>
      <c r="DJ556" s="2"/>
      <c r="DK556" s="2"/>
      <c r="DL556" s="2"/>
      <c r="DM556" s="2"/>
      <c r="DN556" s="2"/>
      <c r="DO556" s="2"/>
      <c r="DP556" s="2"/>
      <c r="DQ556" s="2"/>
      <c r="DR556" s="2"/>
      <c r="DS556" s="2"/>
      <c r="DT556" s="2"/>
      <c r="DU556" s="2"/>
      <c r="DV556" s="2"/>
      <c r="DW556" s="2"/>
      <c r="DX556" s="2"/>
      <c r="DY556" s="2"/>
      <c r="DZ556" s="2"/>
      <c r="EA556" s="2"/>
      <c r="EB556" s="2"/>
      <c r="EC556" s="2"/>
      <c r="ED556" s="2"/>
      <c r="EE556" s="2"/>
      <c r="EF556" s="2"/>
      <c r="EG556" s="2"/>
      <c r="EH556" s="2"/>
      <c r="EI556" s="2"/>
      <c r="EJ556" s="2"/>
      <c r="EK556" s="2"/>
      <c r="EL556" s="2"/>
      <c r="EM556" s="2"/>
      <c r="EN556" s="2"/>
      <c r="EO556" s="2"/>
      <c r="EP556" s="2"/>
      <c r="EQ556" s="2"/>
      <c r="ER556" s="2"/>
      <c r="ES556" s="2"/>
      <c r="ET556" s="2"/>
      <c r="EU556" s="2"/>
      <c r="EV556" s="2"/>
      <c r="EW556" s="2"/>
      <c r="EX556" s="2"/>
      <c r="EY556" s="2"/>
      <c r="EZ556" s="2"/>
      <c r="FA556" s="2"/>
    </row>
    <row r="557" spans="1:157" ht="1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c r="CG557" s="2"/>
      <c r="CH557" s="2"/>
      <c r="CI557" s="2"/>
      <c r="CJ557" s="2"/>
      <c r="CK557" s="2"/>
      <c r="CL557" s="2"/>
      <c r="CM557" s="2"/>
      <c r="CN557" s="2"/>
      <c r="CO557" s="2"/>
      <c r="CP557" s="2"/>
      <c r="CQ557" s="2"/>
      <c r="CR557" s="2"/>
      <c r="CS557" s="2"/>
      <c r="CT557" s="2"/>
      <c r="CU557" s="2"/>
      <c r="CV557" s="2"/>
      <c r="CW557" s="2"/>
      <c r="CX557" s="2"/>
      <c r="CY557" s="2"/>
      <c r="CZ557" s="2"/>
      <c r="DA557" s="2"/>
      <c r="DB557" s="2"/>
      <c r="DC557" s="2"/>
      <c r="DD557" s="2"/>
      <c r="DE557" s="2"/>
      <c r="DF557" s="2"/>
      <c r="DG557" s="2"/>
      <c r="DH557" s="2"/>
      <c r="DI557" s="2"/>
      <c r="DJ557" s="2"/>
      <c r="DK557" s="2"/>
      <c r="DL557" s="2"/>
      <c r="DM557" s="2"/>
      <c r="DN557" s="2"/>
      <c r="DO557" s="2"/>
      <c r="DP557" s="2"/>
      <c r="DQ557" s="2"/>
      <c r="DR557" s="2"/>
      <c r="DS557" s="2"/>
      <c r="DT557" s="2"/>
      <c r="DU557" s="2"/>
      <c r="DV557" s="2"/>
      <c r="DW557" s="2"/>
      <c r="DX557" s="2"/>
      <c r="DY557" s="2"/>
      <c r="DZ557" s="2"/>
      <c r="EA557" s="2"/>
      <c r="EB557" s="2"/>
      <c r="EC557" s="2"/>
      <c r="ED557" s="2"/>
      <c r="EE557" s="2"/>
      <c r="EF557" s="2"/>
      <c r="EG557" s="2"/>
      <c r="EH557" s="2"/>
      <c r="EI557" s="2"/>
      <c r="EJ557" s="2"/>
      <c r="EK557" s="2"/>
      <c r="EL557" s="2"/>
      <c r="EM557" s="2"/>
      <c r="EN557" s="2"/>
      <c r="EO557" s="2"/>
      <c r="EP557" s="2"/>
      <c r="EQ557" s="2"/>
      <c r="ER557" s="2"/>
      <c r="ES557" s="2"/>
      <c r="ET557" s="2"/>
      <c r="EU557" s="2"/>
      <c r="EV557" s="2"/>
      <c r="EW557" s="2"/>
      <c r="EX557" s="2"/>
      <c r="EY557" s="2"/>
      <c r="EZ557" s="2"/>
      <c r="FA557" s="2"/>
    </row>
    <row r="558" spans="1:157" ht="1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c r="CG558" s="2"/>
      <c r="CH558" s="2"/>
      <c r="CI558" s="2"/>
      <c r="CJ558" s="2"/>
      <c r="CK558" s="2"/>
      <c r="CL558" s="2"/>
      <c r="CM558" s="2"/>
      <c r="CN558" s="2"/>
      <c r="CO558" s="2"/>
      <c r="CP558" s="2"/>
      <c r="CQ558" s="2"/>
      <c r="CR558" s="2"/>
      <c r="CS558" s="2"/>
      <c r="CT558" s="2"/>
      <c r="CU558" s="2"/>
      <c r="CV558" s="2"/>
      <c r="CW558" s="2"/>
      <c r="CX558" s="2"/>
      <c r="CY558" s="2"/>
      <c r="CZ558" s="2"/>
      <c r="DA558" s="2"/>
      <c r="DB558" s="2"/>
      <c r="DC558" s="2"/>
      <c r="DD558" s="2"/>
      <c r="DE558" s="2"/>
      <c r="DF558" s="2"/>
      <c r="DG558" s="2"/>
      <c r="DH558" s="2"/>
      <c r="DI558" s="2"/>
      <c r="DJ558" s="2"/>
      <c r="DK558" s="2"/>
      <c r="DL558" s="2"/>
      <c r="DM558" s="2"/>
      <c r="DN558" s="2"/>
      <c r="DO558" s="2"/>
      <c r="DP558" s="2"/>
      <c r="DQ558" s="2"/>
      <c r="DR558" s="2"/>
      <c r="DS558" s="2"/>
      <c r="DT558" s="2"/>
      <c r="DU558" s="2"/>
      <c r="DV558" s="2"/>
      <c r="DW558" s="2"/>
      <c r="DX558" s="2"/>
      <c r="DY558" s="2"/>
      <c r="DZ558" s="2"/>
      <c r="EA558" s="2"/>
      <c r="EB558" s="2"/>
      <c r="EC558" s="2"/>
      <c r="ED558" s="2"/>
      <c r="EE558" s="2"/>
      <c r="EF558" s="2"/>
      <c r="EG558" s="2"/>
      <c r="EH558" s="2"/>
      <c r="EI558" s="2"/>
      <c r="EJ558" s="2"/>
      <c r="EK558" s="2"/>
      <c r="EL558" s="2"/>
      <c r="EM558" s="2"/>
      <c r="EN558" s="2"/>
      <c r="EO558" s="2"/>
      <c r="EP558" s="2"/>
      <c r="EQ558" s="2"/>
      <c r="ER558" s="2"/>
      <c r="ES558" s="2"/>
      <c r="ET558" s="2"/>
      <c r="EU558" s="2"/>
      <c r="EV558" s="2"/>
      <c r="EW558" s="2"/>
      <c r="EX558" s="2"/>
      <c r="EY558" s="2"/>
      <c r="EZ558" s="2"/>
      <c r="FA558" s="2"/>
    </row>
    <row r="559" spans="1:157" ht="1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c r="CG559" s="2"/>
      <c r="CH559" s="2"/>
      <c r="CI559" s="2"/>
      <c r="CJ559" s="2"/>
      <c r="CK559" s="2"/>
      <c r="CL559" s="2"/>
      <c r="CM559" s="2"/>
      <c r="CN559" s="2"/>
      <c r="CO559" s="2"/>
      <c r="CP559" s="2"/>
      <c r="CQ559" s="2"/>
      <c r="CR559" s="2"/>
      <c r="CS559" s="2"/>
      <c r="CT559" s="2"/>
      <c r="CU559" s="2"/>
      <c r="CV559" s="2"/>
      <c r="CW559" s="2"/>
      <c r="CX559" s="2"/>
      <c r="CY559" s="2"/>
      <c r="CZ559" s="2"/>
      <c r="DA559" s="2"/>
      <c r="DB559" s="2"/>
      <c r="DC559" s="2"/>
      <c r="DD559" s="2"/>
      <c r="DE559" s="2"/>
      <c r="DF559" s="2"/>
      <c r="DG559" s="2"/>
      <c r="DH559" s="2"/>
      <c r="DI559" s="2"/>
      <c r="DJ559" s="2"/>
      <c r="DK559" s="2"/>
      <c r="DL559" s="2"/>
      <c r="DM559" s="2"/>
      <c r="DN559" s="2"/>
      <c r="DO559" s="2"/>
      <c r="DP559" s="2"/>
      <c r="DQ559" s="2"/>
      <c r="DR559" s="2"/>
      <c r="DS559" s="2"/>
      <c r="DT559" s="2"/>
      <c r="DU559" s="2"/>
      <c r="DV559" s="2"/>
      <c r="DW559" s="2"/>
      <c r="DX559" s="2"/>
      <c r="DY559" s="2"/>
      <c r="DZ559" s="2"/>
      <c r="EA559" s="2"/>
      <c r="EB559" s="2"/>
      <c r="EC559" s="2"/>
      <c r="ED559" s="2"/>
      <c r="EE559" s="2"/>
      <c r="EF559" s="2"/>
      <c r="EG559" s="2"/>
      <c r="EH559" s="2"/>
      <c r="EI559" s="2"/>
      <c r="EJ559" s="2"/>
      <c r="EK559" s="2"/>
      <c r="EL559" s="2"/>
      <c r="EM559" s="2"/>
      <c r="EN559" s="2"/>
      <c r="EO559" s="2"/>
      <c r="EP559" s="2"/>
      <c r="EQ559" s="2"/>
      <c r="ER559" s="2"/>
      <c r="ES559" s="2"/>
      <c r="ET559" s="2"/>
      <c r="EU559" s="2"/>
      <c r="EV559" s="2"/>
      <c r="EW559" s="2"/>
      <c r="EX559" s="2"/>
      <c r="EY559" s="2"/>
      <c r="EZ559" s="2"/>
      <c r="FA559" s="2"/>
    </row>
    <row r="560" spans="1:157" ht="1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c r="CG560" s="2"/>
      <c r="CH560" s="2"/>
      <c r="CI560" s="2"/>
      <c r="CJ560" s="2"/>
      <c r="CK560" s="2"/>
      <c r="CL560" s="2"/>
      <c r="CM560" s="2"/>
      <c r="CN560" s="2"/>
      <c r="CO560" s="2"/>
      <c r="CP560" s="2"/>
      <c r="CQ560" s="2"/>
      <c r="CR560" s="2"/>
      <c r="CS560" s="2"/>
      <c r="CT560" s="2"/>
      <c r="CU560" s="2"/>
      <c r="CV560" s="2"/>
      <c r="CW560" s="2"/>
      <c r="CX560" s="2"/>
      <c r="CY560" s="2"/>
      <c r="CZ560" s="2"/>
      <c r="DA560" s="2"/>
      <c r="DB560" s="2"/>
      <c r="DC560" s="2"/>
      <c r="DD560" s="2"/>
      <c r="DE560" s="2"/>
      <c r="DF560" s="2"/>
      <c r="DG560" s="2"/>
      <c r="DH560" s="2"/>
      <c r="DI560" s="2"/>
      <c r="DJ560" s="2"/>
      <c r="DK560" s="2"/>
      <c r="DL560" s="2"/>
      <c r="DM560" s="2"/>
      <c r="DN560" s="2"/>
      <c r="DO560" s="2"/>
      <c r="DP560" s="2"/>
      <c r="DQ560" s="2"/>
      <c r="DR560" s="2"/>
      <c r="DS560" s="2"/>
      <c r="DT560" s="2"/>
      <c r="DU560" s="2"/>
      <c r="DV560" s="2"/>
      <c r="DW560" s="2"/>
      <c r="DX560" s="2"/>
      <c r="DY560" s="2"/>
      <c r="DZ560" s="2"/>
      <c r="EA560" s="2"/>
      <c r="EB560" s="2"/>
      <c r="EC560" s="2"/>
      <c r="ED560" s="2"/>
      <c r="EE560" s="2"/>
      <c r="EF560" s="2"/>
      <c r="EG560" s="2"/>
      <c r="EH560" s="2"/>
      <c r="EI560" s="2"/>
      <c r="EJ560" s="2"/>
      <c r="EK560" s="2"/>
      <c r="EL560" s="2"/>
      <c r="EM560" s="2"/>
      <c r="EN560" s="2"/>
      <c r="EO560" s="2"/>
      <c r="EP560" s="2"/>
      <c r="EQ560" s="2"/>
      <c r="ER560" s="2"/>
      <c r="ES560" s="2"/>
      <c r="ET560" s="2"/>
      <c r="EU560" s="2"/>
      <c r="EV560" s="2"/>
      <c r="EW560" s="2"/>
      <c r="EX560" s="2"/>
      <c r="EY560" s="2"/>
      <c r="EZ560" s="2"/>
      <c r="FA560" s="2"/>
    </row>
    <row r="561" spans="1:157" ht="1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c r="CG561" s="2"/>
      <c r="CH561" s="2"/>
      <c r="CI561" s="2"/>
      <c r="CJ561" s="2"/>
      <c r="CK561" s="2"/>
      <c r="CL561" s="2"/>
      <c r="CM561" s="2"/>
      <c r="CN561" s="2"/>
      <c r="CO561" s="2"/>
      <c r="CP561" s="2"/>
      <c r="CQ561" s="2"/>
      <c r="CR561" s="2"/>
      <c r="CS561" s="2"/>
      <c r="CT561" s="2"/>
      <c r="CU561" s="2"/>
      <c r="CV561" s="2"/>
      <c r="CW561" s="2"/>
      <c r="CX561" s="2"/>
      <c r="CY561" s="2"/>
      <c r="CZ561" s="2"/>
      <c r="DA561" s="2"/>
      <c r="DB561" s="2"/>
      <c r="DC561" s="2"/>
      <c r="DD561" s="2"/>
      <c r="DE561" s="2"/>
      <c r="DF561" s="2"/>
      <c r="DG561" s="2"/>
      <c r="DH561" s="2"/>
      <c r="DI561" s="2"/>
      <c r="DJ561" s="2"/>
      <c r="DK561" s="2"/>
      <c r="DL561" s="2"/>
      <c r="DM561" s="2"/>
      <c r="DN561" s="2"/>
      <c r="DO561" s="2"/>
      <c r="DP561" s="2"/>
      <c r="DQ561" s="2"/>
      <c r="DR561" s="2"/>
      <c r="DS561" s="2"/>
      <c r="DT561" s="2"/>
      <c r="DU561" s="2"/>
      <c r="DV561" s="2"/>
      <c r="DW561" s="2"/>
      <c r="DX561" s="2"/>
      <c r="DY561" s="2"/>
      <c r="DZ561" s="2"/>
      <c r="EA561" s="2"/>
      <c r="EB561" s="2"/>
      <c r="EC561" s="2"/>
      <c r="ED561" s="2"/>
      <c r="EE561" s="2"/>
      <c r="EF561" s="2"/>
      <c r="EG561" s="2"/>
      <c r="EH561" s="2"/>
      <c r="EI561" s="2"/>
      <c r="EJ561" s="2"/>
      <c r="EK561" s="2"/>
      <c r="EL561" s="2"/>
      <c r="EM561" s="2"/>
      <c r="EN561" s="2"/>
      <c r="EO561" s="2"/>
      <c r="EP561" s="2"/>
      <c r="EQ561" s="2"/>
      <c r="ER561" s="2"/>
      <c r="ES561" s="2"/>
      <c r="ET561" s="2"/>
      <c r="EU561" s="2"/>
      <c r="EV561" s="2"/>
      <c r="EW561" s="2"/>
      <c r="EX561" s="2"/>
      <c r="EY561" s="2"/>
      <c r="EZ561" s="2"/>
      <c r="FA561" s="2"/>
    </row>
    <row r="562" spans="1:157" ht="1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c r="CG562" s="2"/>
      <c r="CH562" s="2"/>
      <c r="CI562" s="2"/>
      <c r="CJ562" s="2"/>
      <c r="CK562" s="2"/>
      <c r="CL562" s="2"/>
      <c r="CM562" s="2"/>
      <c r="CN562" s="2"/>
      <c r="CO562" s="2"/>
      <c r="CP562" s="2"/>
      <c r="CQ562" s="2"/>
      <c r="CR562" s="2"/>
      <c r="CS562" s="2"/>
      <c r="CT562" s="2"/>
      <c r="CU562" s="2"/>
      <c r="CV562" s="2"/>
      <c r="CW562" s="2"/>
      <c r="CX562" s="2"/>
      <c r="CY562" s="2"/>
      <c r="CZ562" s="2"/>
      <c r="DA562" s="2"/>
      <c r="DB562" s="2"/>
      <c r="DC562" s="2"/>
      <c r="DD562" s="2"/>
      <c r="DE562" s="2"/>
      <c r="DF562" s="2"/>
      <c r="DG562" s="2"/>
      <c r="DH562" s="2"/>
      <c r="DI562" s="2"/>
      <c r="DJ562" s="2"/>
      <c r="DK562" s="2"/>
      <c r="DL562" s="2"/>
      <c r="DM562" s="2"/>
      <c r="DN562" s="2"/>
      <c r="DO562" s="2"/>
      <c r="DP562" s="2"/>
      <c r="DQ562" s="2"/>
      <c r="DR562" s="2"/>
      <c r="DS562" s="2"/>
      <c r="DT562" s="2"/>
      <c r="DU562" s="2"/>
      <c r="DV562" s="2"/>
      <c r="DW562" s="2"/>
      <c r="DX562" s="2"/>
      <c r="DY562" s="2"/>
      <c r="DZ562" s="2"/>
      <c r="EA562" s="2"/>
      <c r="EB562" s="2"/>
      <c r="EC562" s="2"/>
      <c r="ED562" s="2"/>
      <c r="EE562" s="2"/>
      <c r="EF562" s="2"/>
      <c r="EG562" s="2"/>
      <c r="EH562" s="2"/>
      <c r="EI562" s="2"/>
      <c r="EJ562" s="2"/>
      <c r="EK562" s="2"/>
      <c r="EL562" s="2"/>
      <c r="EM562" s="2"/>
      <c r="EN562" s="2"/>
      <c r="EO562" s="2"/>
      <c r="EP562" s="2"/>
      <c r="EQ562" s="2"/>
      <c r="ER562" s="2"/>
      <c r="ES562" s="2"/>
      <c r="ET562" s="2"/>
      <c r="EU562" s="2"/>
      <c r="EV562" s="2"/>
      <c r="EW562" s="2"/>
      <c r="EX562" s="2"/>
      <c r="EY562" s="2"/>
      <c r="EZ562" s="2"/>
      <c r="FA562" s="2"/>
    </row>
    <row r="563" spans="1:157" ht="1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c r="CG563" s="2"/>
      <c r="CH563" s="2"/>
      <c r="CI563" s="2"/>
      <c r="CJ563" s="2"/>
      <c r="CK563" s="2"/>
      <c r="CL563" s="2"/>
      <c r="CM563" s="2"/>
      <c r="CN563" s="2"/>
      <c r="CO563" s="2"/>
      <c r="CP563" s="2"/>
      <c r="CQ563" s="2"/>
      <c r="CR563" s="2"/>
      <c r="CS563" s="2"/>
      <c r="CT563" s="2"/>
      <c r="CU563" s="2"/>
      <c r="CV563" s="2"/>
      <c r="CW563" s="2"/>
      <c r="CX563" s="2"/>
      <c r="CY563" s="2"/>
      <c r="CZ563" s="2"/>
      <c r="DA563" s="2"/>
      <c r="DB563" s="2"/>
      <c r="DC563" s="2"/>
      <c r="DD563" s="2"/>
      <c r="DE563" s="2"/>
      <c r="DF563" s="2"/>
      <c r="DG563" s="2"/>
      <c r="DH563" s="2"/>
      <c r="DI563" s="2"/>
      <c r="DJ563" s="2"/>
      <c r="DK563" s="2"/>
      <c r="DL563" s="2"/>
      <c r="DM563" s="2"/>
      <c r="DN563" s="2"/>
      <c r="DO563" s="2"/>
      <c r="DP563" s="2"/>
      <c r="DQ563" s="2"/>
      <c r="DR563" s="2"/>
      <c r="DS563" s="2"/>
      <c r="DT563" s="2"/>
      <c r="DU563" s="2"/>
      <c r="DV563" s="2"/>
      <c r="DW563" s="2"/>
      <c r="DX563" s="2"/>
      <c r="DY563" s="2"/>
      <c r="DZ563" s="2"/>
      <c r="EA563" s="2"/>
      <c r="EB563" s="2"/>
      <c r="EC563" s="2"/>
      <c r="ED563" s="2"/>
      <c r="EE563" s="2"/>
      <c r="EF563" s="2"/>
      <c r="EG563" s="2"/>
      <c r="EH563" s="2"/>
      <c r="EI563" s="2"/>
      <c r="EJ563" s="2"/>
      <c r="EK563" s="2"/>
      <c r="EL563" s="2"/>
      <c r="EM563" s="2"/>
      <c r="EN563" s="2"/>
      <c r="EO563" s="2"/>
      <c r="EP563" s="2"/>
      <c r="EQ563" s="2"/>
      <c r="ER563" s="2"/>
      <c r="ES563" s="2"/>
      <c r="ET563" s="2"/>
      <c r="EU563" s="2"/>
      <c r="EV563" s="2"/>
      <c r="EW563" s="2"/>
      <c r="EX563" s="2"/>
      <c r="EY563" s="2"/>
      <c r="EZ563" s="2"/>
      <c r="FA563" s="2"/>
    </row>
    <row r="564" spans="1:157" ht="1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c r="CG564" s="2"/>
      <c r="CH564" s="2"/>
      <c r="CI564" s="2"/>
      <c r="CJ564" s="2"/>
      <c r="CK564" s="2"/>
      <c r="CL564" s="2"/>
      <c r="CM564" s="2"/>
      <c r="CN564" s="2"/>
      <c r="CO564" s="2"/>
      <c r="CP564" s="2"/>
      <c r="CQ564" s="2"/>
      <c r="CR564" s="2"/>
      <c r="CS564" s="2"/>
      <c r="CT564" s="2"/>
      <c r="CU564" s="2"/>
      <c r="CV564" s="2"/>
      <c r="CW564" s="2"/>
      <c r="CX564" s="2"/>
      <c r="CY564" s="2"/>
      <c r="CZ564" s="2"/>
      <c r="DA564" s="2"/>
      <c r="DB564" s="2"/>
      <c r="DC564" s="2"/>
      <c r="DD564" s="2"/>
      <c r="DE564" s="2"/>
      <c r="DF564" s="2"/>
      <c r="DG564" s="2"/>
      <c r="DH564" s="2"/>
      <c r="DI564" s="2"/>
      <c r="DJ564" s="2"/>
      <c r="DK564" s="2"/>
      <c r="DL564" s="2"/>
      <c r="DM564" s="2"/>
      <c r="DN564" s="2"/>
      <c r="DO564" s="2"/>
      <c r="DP564" s="2"/>
      <c r="DQ564" s="2"/>
      <c r="DR564" s="2"/>
      <c r="DS564" s="2"/>
      <c r="DT564" s="2"/>
      <c r="DU564" s="2"/>
      <c r="DV564" s="2"/>
      <c r="DW564" s="2"/>
      <c r="DX564" s="2"/>
      <c r="DY564" s="2"/>
      <c r="DZ564" s="2"/>
      <c r="EA564" s="2"/>
      <c r="EB564" s="2"/>
      <c r="EC564" s="2"/>
      <c r="ED564" s="2"/>
      <c r="EE564" s="2"/>
      <c r="EF564" s="2"/>
      <c r="EG564" s="2"/>
      <c r="EH564" s="2"/>
      <c r="EI564" s="2"/>
      <c r="EJ564" s="2"/>
      <c r="EK564" s="2"/>
      <c r="EL564" s="2"/>
      <c r="EM564" s="2"/>
      <c r="EN564" s="2"/>
      <c r="EO564" s="2"/>
      <c r="EP564" s="2"/>
      <c r="EQ564" s="2"/>
      <c r="ER564" s="2"/>
      <c r="ES564" s="2"/>
      <c r="ET564" s="2"/>
      <c r="EU564" s="2"/>
      <c r="EV564" s="2"/>
      <c r="EW564" s="2"/>
      <c r="EX564" s="2"/>
      <c r="EY564" s="2"/>
      <c r="EZ564" s="2"/>
      <c r="FA564" s="2"/>
    </row>
    <row r="565" spans="1:157" ht="1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c r="CG565" s="2"/>
      <c r="CH565" s="2"/>
      <c r="CI565" s="2"/>
      <c r="CJ565" s="2"/>
      <c r="CK565" s="2"/>
      <c r="CL565" s="2"/>
      <c r="CM565" s="2"/>
      <c r="CN565" s="2"/>
      <c r="CO565" s="2"/>
      <c r="CP565" s="2"/>
      <c r="CQ565" s="2"/>
      <c r="CR565" s="2"/>
      <c r="CS565" s="2"/>
      <c r="CT565" s="2"/>
      <c r="CU565" s="2"/>
      <c r="CV565" s="2"/>
      <c r="CW565" s="2"/>
      <c r="CX565" s="2"/>
      <c r="CY565" s="2"/>
      <c r="CZ565" s="2"/>
      <c r="DA565" s="2"/>
      <c r="DB565" s="2"/>
      <c r="DC565" s="2"/>
      <c r="DD565" s="2"/>
      <c r="DE565" s="2"/>
      <c r="DF565" s="2"/>
      <c r="DG565" s="2"/>
      <c r="DH565" s="2"/>
      <c r="DI565" s="2"/>
      <c r="DJ565" s="2"/>
      <c r="DK565" s="2"/>
      <c r="DL565" s="2"/>
      <c r="DM565" s="2"/>
      <c r="DN565" s="2"/>
      <c r="DO565" s="2"/>
      <c r="DP565" s="2"/>
      <c r="DQ565" s="2"/>
      <c r="DR565" s="2"/>
      <c r="DS565" s="2"/>
      <c r="DT565" s="2"/>
      <c r="DU565" s="2"/>
      <c r="DV565" s="2"/>
      <c r="DW565" s="2"/>
      <c r="DX565" s="2"/>
      <c r="DY565" s="2"/>
      <c r="DZ565" s="2"/>
      <c r="EA565" s="2"/>
      <c r="EB565" s="2"/>
      <c r="EC565" s="2"/>
      <c r="ED565" s="2"/>
      <c r="EE565" s="2"/>
      <c r="EF565" s="2"/>
      <c r="EG565" s="2"/>
      <c r="EH565" s="2"/>
      <c r="EI565" s="2"/>
      <c r="EJ565" s="2"/>
      <c r="EK565" s="2"/>
      <c r="EL565" s="2"/>
      <c r="EM565" s="2"/>
      <c r="EN565" s="2"/>
      <c r="EO565" s="2"/>
      <c r="EP565" s="2"/>
      <c r="EQ565" s="2"/>
      <c r="ER565" s="2"/>
      <c r="ES565" s="2"/>
      <c r="ET565" s="2"/>
      <c r="EU565" s="2"/>
      <c r="EV565" s="2"/>
      <c r="EW565" s="2"/>
      <c r="EX565" s="2"/>
      <c r="EY565" s="2"/>
      <c r="EZ565" s="2"/>
      <c r="FA565" s="2"/>
    </row>
    <row r="566" spans="1:157" ht="1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c r="CG566" s="2"/>
      <c r="CH566" s="2"/>
      <c r="CI566" s="2"/>
      <c r="CJ566" s="2"/>
      <c r="CK566" s="2"/>
      <c r="CL566" s="2"/>
      <c r="CM566" s="2"/>
      <c r="CN566" s="2"/>
      <c r="CO566" s="2"/>
      <c r="CP566" s="2"/>
      <c r="CQ566" s="2"/>
      <c r="CR566" s="2"/>
      <c r="CS566" s="2"/>
      <c r="CT566" s="2"/>
      <c r="CU566" s="2"/>
      <c r="CV566" s="2"/>
      <c r="CW566" s="2"/>
      <c r="CX566" s="2"/>
      <c r="CY566" s="2"/>
      <c r="CZ566" s="2"/>
      <c r="DA566" s="2"/>
      <c r="DB566" s="2"/>
      <c r="DC566" s="2"/>
      <c r="DD566" s="2"/>
      <c r="DE566" s="2"/>
      <c r="DF566" s="2"/>
      <c r="DG566" s="2"/>
      <c r="DH566" s="2"/>
      <c r="DI566" s="2"/>
      <c r="DJ566" s="2"/>
      <c r="DK566" s="2"/>
      <c r="DL566" s="2"/>
      <c r="DM566" s="2"/>
      <c r="DN566" s="2"/>
      <c r="DO566" s="2"/>
      <c r="DP566" s="2"/>
      <c r="DQ566" s="2"/>
      <c r="DR566" s="2"/>
      <c r="DS566" s="2"/>
      <c r="DT566" s="2"/>
      <c r="DU566" s="2"/>
      <c r="DV566" s="2"/>
      <c r="DW566" s="2"/>
      <c r="DX566" s="2"/>
      <c r="DY566" s="2"/>
      <c r="DZ566" s="2"/>
      <c r="EA566" s="2"/>
      <c r="EB566" s="2"/>
      <c r="EC566" s="2"/>
      <c r="ED566" s="2"/>
      <c r="EE566" s="2"/>
      <c r="EF566" s="2"/>
      <c r="EG566" s="2"/>
      <c r="EH566" s="2"/>
      <c r="EI566" s="2"/>
      <c r="EJ566" s="2"/>
      <c r="EK566" s="2"/>
      <c r="EL566" s="2"/>
      <c r="EM566" s="2"/>
      <c r="EN566" s="2"/>
      <c r="EO566" s="2"/>
      <c r="EP566" s="2"/>
      <c r="EQ566" s="2"/>
      <c r="ER566" s="2"/>
      <c r="ES566" s="2"/>
      <c r="ET566" s="2"/>
      <c r="EU566" s="2"/>
      <c r="EV566" s="2"/>
      <c r="EW566" s="2"/>
      <c r="EX566" s="2"/>
      <c r="EY566" s="2"/>
      <c r="EZ566" s="2"/>
      <c r="FA566" s="2"/>
    </row>
    <row r="567" spans="1:157" ht="1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c r="CG567" s="2"/>
      <c r="CH567" s="2"/>
      <c r="CI567" s="2"/>
      <c r="CJ567" s="2"/>
      <c r="CK567" s="2"/>
      <c r="CL567" s="2"/>
      <c r="CM567" s="2"/>
      <c r="CN567" s="2"/>
      <c r="CO567" s="2"/>
      <c r="CP567" s="2"/>
      <c r="CQ567" s="2"/>
      <c r="CR567" s="2"/>
      <c r="CS567" s="2"/>
      <c r="CT567" s="2"/>
      <c r="CU567" s="2"/>
      <c r="CV567" s="2"/>
      <c r="CW567" s="2"/>
      <c r="CX567" s="2"/>
      <c r="CY567" s="2"/>
      <c r="CZ567" s="2"/>
      <c r="DA567" s="2"/>
      <c r="DB567" s="2"/>
      <c r="DC567" s="2"/>
      <c r="DD567" s="2"/>
      <c r="DE567" s="2"/>
      <c r="DF567" s="2"/>
      <c r="DG567" s="2"/>
      <c r="DH567" s="2"/>
      <c r="DI567" s="2"/>
      <c r="DJ567" s="2"/>
      <c r="DK567" s="2"/>
      <c r="DL567" s="2"/>
      <c r="DM567" s="2"/>
      <c r="DN567" s="2"/>
      <c r="DO567" s="2"/>
      <c r="DP567" s="2"/>
      <c r="DQ567" s="2"/>
      <c r="DR567" s="2"/>
      <c r="DS567" s="2"/>
      <c r="DT567" s="2"/>
      <c r="DU567" s="2"/>
      <c r="DV567" s="2"/>
      <c r="DW567" s="2"/>
      <c r="DX567" s="2"/>
      <c r="DY567" s="2"/>
      <c r="DZ567" s="2"/>
      <c r="EA567" s="2"/>
      <c r="EB567" s="2"/>
      <c r="EC567" s="2"/>
      <c r="ED567" s="2"/>
      <c r="EE567" s="2"/>
      <c r="EF567" s="2"/>
      <c r="EG567" s="2"/>
      <c r="EH567" s="2"/>
      <c r="EI567" s="2"/>
      <c r="EJ567" s="2"/>
      <c r="EK567" s="2"/>
      <c r="EL567" s="2"/>
      <c r="EM567" s="2"/>
      <c r="EN567" s="2"/>
      <c r="EO567" s="2"/>
      <c r="EP567" s="2"/>
      <c r="EQ567" s="2"/>
      <c r="ER567" s="2"/>
      <c r="ES567" s="2"/>
      <c r="ET567" s="2"/>
      <c r="EU567" s="2"/>
      <c r="EV567" s="2"/>
      <c r="EW567" s="2"/>
      <c r="EX567" s="2"/>
      <c r="EY567" s="2"/>
      <c r="EZ567" s="2"/>
      <c r="FA567" s="2"/>
    </row>
    <row r="568" spans="1:157" ht="1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c r="CG568" s="2"/>
      <c r="CH568" s="2"/>
      <c r="CI568" s="2"/>
      <c r="CJ568" s="2"/>
      <c r="CK568" s="2"/>
      <c r="CL568" s="2"/>
      <c r="CM568" s="2"/>
      <c r="CN568" s="2"/>
      <c r="CO568" s="2"/>
      <c r="CP568" s="2"/>
      <c r="CQ568" s="2"/>
      <c r="CR568" s="2"/>
      <c r="CS568" s="2"/>
      <c r="CT568" s="2"/>
      <c r="CU568" s="2"/>
      <c r="CV568" s="2"/>
      <c r="CW568" s="2"/>
      <c r="CX568" s="2"/>
      <c r="CY568" s="2"/>
      <c r="CZ568" s="2"/>
      <c r="DA568" s="2"/>
      <c r="DB568" s="2"/>
      <c r="DC568" s="2"/>
      <c r="DD568" s="2"/>
      <c r="DE568" s="2"/>
      <c r="DF568" s="2"/>
      <c r="DG568" s="2"/>
      <c r="DH568" s="2"/>
      <c r="DI568" s="2"/>
      <c r="DJ568" s="2"/>
      <c r="DK568" s="2"/>
      <c r="DL568" s="2"/>
      <c r="DM568" s="2"/>
      <c r="DN568" s="2"/>
      <c r="DO568" s="2"/>
      <c r="DP568" s="2"/>
      <c r="DQ568" s="2"/>
      <c r="DR568" s="2"/>
      <c r="DS568" s="2"/>
      <c r="DT568" s="2"/>
      <c r="DU568" s="2"/>
      <c r="DV568" s="2"/>
      <c r="DW568" s="2"/>
      <c r="DX568" s="2"/>
      <c r="DY568" s="2"/>
      <c r="DZ568" s="2"/>
      <c r="EA568" s="2"/>
      <c r="EB568" s="2"/>
      <c r="EC568" s="2"/>
      <c r="ED568" s="2"/>
      <c r="EE568" s="2"/>
      <c r="EF568" s="2"/>
      <c r="EG568" s="2"/>
      <c r="EH568" s="2"/>
      <c r="EI568" s="2"/>
      <c r="EJ568" s="2"/>
      <c r="EK568" s="2"/>
      <c r="EL568" s="2"/>
      <c r="EM568" s="2"/>
      <c r="EN568" s="2"/>
      <c r="EO568" s="2"/>
      <c r="EP568" s="2"/>
      <c r="EQ568" s="2"/>
      <c r="ER568" s="2"/>
      <c r="ES568" s="2"/>
      <c r="ET568" s="2"/>
      <c r="EU568" s="2"/>
      <c r="EV568" s="2"/>
      <c r="EW568" s="2"/>
      <c r="EX568" s="2"/>
      <c r="EY568" s="2"/>
      <c r="EZ568" s="2"/>
      <c r="FA568" s="2"/>
    </row>
    <row r="569" spans="1:157" ht="1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c r="CG569" s="2"/>
      <c r="CH569" s="2"/>
      <c r="CI569" s="2"/>
      <c r="CJ569" s="2"/>
      <c r="CK569" s="2"/>
      <c r="CL569" s="2"/>
      <c r="CM569" s="2"/>
      <c r="CN569" s="2"/>
      <c r="CO569" s="2"/>
      <c r="CP569" s="2"/>
      <c r="CQ569" s="2"/>
      <c r="CR569" s="2"/>
      <c r="CS569" s="2"/>
      <c r="CT569" s="2"/>
      <c r="CU569" s="2"/>
      <c r="CV569" s="2"/>
      <c r="CW569" s="2"/>
      <c r="CX569" s="2"/>
      <c r="CY569" s="2"/>
      <c r="CZ569" s="2"/>
      <c r="DA569" s="2"/>
      <c r="DB569" s="2"/>
      <c r="DC569" s="2"/>
      <c r="DD569" s="2"/>
      <c r="DE569" s="2"/>
      <c r="DF569" s="2"/>
      <c r="DG569" s="2"/>
      <c r="DH569" s="2"/>
      <c r="DI569" s="2"/>
      <c r="DJ569" s="2"/>
      <c r="DK569" s="2"/>
      <c r="DL569" s="2"/>
      <c r="DM569" s="2"/>
      <c r="DN569" s="2"/>
      <c r="DO569" s="2"/>
      <c r="DP569" s="2"/>
      <c r="DQ569" s="2"/>
      <c r="DR569" s="2"/>
      <c r="DS569" s="2"/>
      <c r="DT569" s="2"/>
      <c r="DU569" s="2"/>
      <c r="DV569" s="2"/>
      <c r="DW569" s="2"/>
      <c r="DX569" s="2"/>
      <c r="DY569" s="2"/>
      <c r="DZ569" s="2"/>
      <c r="EA569" s="2"/>
      <c r="EB569" s="2"/>
      <c r="EC569" s="2"/>
      <c r="ED569" s="2"/>
      <c r="EE569" s="2"/>
      <c r="EF569" s="2"/>
      <c r="EG569" s="2"/>
      <c r="EH569" s="2"/>
      <c r="EI569" s="2"/>
      <c r="EJ569" s="2"/>
      <c r="EK569" s="2"/>
      <c r="EL569" s="2"/>
      <c r="EM569" s="2"/>
      <c r="EN569" s="2"/>
      <c r="EO569" s="2"/>
      <c r="EP569" s="2"/>
      <c r="EQ569" s="2"/>
      <c r="ER569" s="2"/>
      <c r="ES569" s="2"/>
      <c r="ET569" s="2"/>
      <c r="EU569" s="2"/>
      <c r="EV569" s="2"/>
      <c r="EW569" s="2"/>
      <c r="EX569" s="2"/>
      <c r="EY569" s="2"/>
      <c r="EZ569" s="2"/>
      <c r="FA569" s="2"/>
    </row>
    <row r="570" spans="1:157" ht="1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c r="CG570" s="2"/>
      <c r="CH570" s="2"/>
      <c r="CI570" s="2"/>
      <c r="CJ570" s="2"/>
      <c r="CK570" s="2"/>
      <c r="CL570" s="2"/>
      <c r="CM570" s="2"/>
      <c r="CN570" s="2"/>
      <c r="CO570" s="2"/>
      <c r="CP570" s="2"/>
      <c r="CQ570" s="2"/>
      <c r="CR570" s="2"/>
      <c r="CS570" s="2"/>
      <c r="CT570" s="2"/>
      <c r="CU570" s="2"/>
      <c r="CV570" s="2"/>
      <c r="CW570" s="2"/>
      <c r="CX570" s="2"/>
      <c r="CY570" s="2"/>
      <c r="CZ570" s="2"/>
      <c r="DA570" s="2"/>
      <c r="DB570" s="2"/>
      <c r="DC570" s="2"/>
      <c r="DD570" s="2"/>
      <c r="DE570" s="2"/>
      <c r="DF570" s="2"/>
      <c r="DG570" s="2"/>
      <c r="DH570" s="2"/>
      <c r="DI570" s="2"/>
      <c r="DJ570" s="2"/>
      <c r="DK570" s="2"/>
      <c r="DL570" s="2"/>
      <c r="DM570" s="2"/>
      <c r="DN570" s="2"/>
      <c r="DO570" s="2"/>
      <c r="DP570" s="2"/>
      <c r="DQ570" s="2"/>
      <c r="DR570" s="2"/>
      <c r="DS570" s="2"/>
      <c r="DT570" s="2"/>
      <c r="DU570" s="2"/>
      <c r="DV570" s="2"/>
      <c r="DW570" s="2"/>
      <c r="DX570" s="2"/>
      <c r="DY570" s="2"/>
      <c r="DZ570" s="2"/>
      <c r="EA570" s="2"/>
      <c r="EB570" s="2"/>
      <c r="EC570" s="2"/>
      <c r="ED570" s="2"/>
      <c r="EE570" s="2"/>
      <c r="EF570" s="2"/>
      <c r="EG570" s="2"/>
      <c r="EH570" s="2"/>
      <c r="EI570" s="2"/>
      <c r="EJ570" s="2"/>
      <c r="EK570" s="2"/>
      <c r="EL570" s="2"/>
      <c r="EM570" s="2"/>
      <c r="EN570" s="2"/>
      <c r="EO570" s="2"/>
      <c r="EP570" s="2"/>
      <c r="EQ570" s="2"/>
      <c r="ER570" s="2"/>
      <c r="ES570" s="2"/>
      <c r="ET570" s="2"/>
      <c r="EU570" s="2"/>
      <c r="EV570" s="2"/>
      <c r="EW570" s="2"/>
      <c r="EX570" s="2"/>
      <c r="EY570" s="2"/>
      <c r="EZ570" s="2"/>
      <c r="FA570" s="2"/>
    </row>
    <row r="571" spans="1:157" ht="1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c r="CG571" s="2"/>
      <c r="CH571" s="2"/>
      <c r="CI571" s="2"/>
      <c r="CJ571" s="2"/>
      <c r="CK571" s="2"/>
      <c r="CL571" s="2"/>
      <c r="CM571" s="2"/>
      <c r="CN571" s="2"/>
      <c r="CO571" s="2"/>
      <c r="CP571" s="2"/>
      <c r="CQ571" s="2"/>
      <c r="CR571" s="2"/>
      <c r="CS571" s="2"/>
      <c r="CT571" s="2"/>
      <c r="CU571" s="2"/>
      <c r="CV571" s="2"/>
      <c r="CW571" s="2"/>
      <c r="CX571" s="2"/>
      <c r="CY571" s="2"/>
      <c r="CZ571" s="2"/>
      <c r="DA571" s="2"/>
      <c r="DB571" s="2"/>
      <c r="DC571" s="2"/>
      <c r="DD571" s="2"/>
      <c r="DE571" s="2"/>
      <c r="DF571" s="2"/>
      <c r="DG571" s="2"/>
      <c r="DH571" s="2"/>
      <c r="DI571" s="2"/>
      <c r="DJ571" s="2"/>
      <c r="DK571" s="2"/>
      <c r="DL571" s="2"/>
      <c r="DM571" s="2"/>
      <c r="DN571" s="2"/>
      <c r="DO571" s="2"/>
      <c r="DP571" s="2"/>
      <c r="DQ571" s="2"/>
      <c r="DR571" s="2"/>
      <c r="DS571" s="2"/>
      <c r="DT571" s="2"/>
      <c r="DU571" s="2"/>
      <c r="DV571" s="2"/>
      <c r="DW571" s="2"/>
      <c r="DX571" s="2"/>
      <c r="DY571" s="2"/>
      <c r="DZ571" s="2"/>
      <c r="EA571" s="2"/>
      <c r="EB571" s="2"/>
      <c r="EC571" s="2"/>
      <c r="ED571" s="2"/>
      <c r="EE571" s="2"/>
      <c r="EF571" s="2"/>
      <c r="EG571" s="2"/>
      <c r="EH571" s="2"/>
      <c r="EI571" s="2"/>
      <c r="EJ571" s="2"/>
      <c r="EK571" s="2"/>
      <c r="EL571" s="2"/>
      <c r="EM571" s="2"/>
      <c r="EN571" s="2"/>
      <c r="EO571" s="2"/>
      <c r="EP571" s="2"/>
      <c r="EQ571" s="2"/>
      <c r="ER571" s="2"/>
      <c r="ES571" s="2"/>
      <c r="ET571" s="2"/>
      <c r="EU571" s="2"/>
      <c r="EV571" s="2"/>
      <c r="EW571" s="2"/>
      <c r="EX571" s="2"/>
      <c r="EY571" s="2"/>
      <c r="EZ571" s="2"/>
      <c r="FA571" s="2"/>
    </row>
    <row r="572" spans="1:157" ht="1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c r="CG572" s="2"/>
      <c r="CH572" s="2"/>
      <c r="CI572" s="2"/>
      <c r="CJ572" s="2"/>
      <c r="CK572" s="2"/>
      <c r="CL572" s="2"/>
      <c r="CM572" s="2"/>
      <c r="CN572" s="2"/>
      <c r="CO572" s="2"/>
      <c r="CP572" s="2"/>
      <c r="CQ572" s="2"/>
      <c r="CR572" s="2"/>
      <c r="CS572" s="2"/>
      <c r="CT572" s="2"/>
      <c r="CU572" s="2"/>
      <c r="CV572" s="2"/>
      <c r="CW572" s="2"/>
      <c r="CX572" s="2"/>
      <c r="CY572" s="2"/>
      <c r="CZ572" s="2"/>
      <c r="DA572" s="2"/>
      <c r="DB572" s="2"/>
      <c r="DC572" s="2"/>
      <c r="DD572" s="2"/>
      <c r="DE572" s="2"/>
      <c r="DF572" s="2"/>
      <c r="DG572" s="2"/>
      <c r="DH572" s="2"/>
      <c r="DI572" s="2"/>
      <c r="DJ572" s="2"/>
      <c r="DK572" s="2"/>
      <c r="DL572" s="2"/>
      <c r="DM572" s="2"/>
      <c r="DN572" s="2"/>
      <c r="DO572" s="2"/>
      <c r="DP572" s="2"/>
      <c r="DQ572" s="2"/>
      <c r="DR572" s="2"/>
      <c r="DS572" s="2"/>
      <c r="DT572" s="2"/>
      <c r="DU572" s="2"/>
      <c r="DV572" s="2"/>
      <c r="DW572" s="2"/>
      <c r="DX572" s="2"/>
      <c r="DY572" s="2"/>
      <c r="DZ572" s="2"/>
      <c r="EA572" s="2"/>
      <c r="EB572" s="2"/>
      <c r="EC572" s="2"/>
      <c r="ED572" s="2"/>
      <c r="EE572" s="2"/>
      <c r="EF572" s="2"/>
      <c r="EG572" s="2"/>
      <c r="EH572" s="2"/>
      <c r="EI572" s="2"/>
      <c r="EJ572" s="2"/>
      <c r="EK572" s="2"/>
      <c r="EL572" s="2"/>
      <c r="EM572" s="2"/>
      <c r="EN572" s="2"/>
      <c r="EO572" s="2"/>
      <c r="EP572" s="2"/>
      <c r="EQ572" s="2"/>
      <c r="ER572" s="2"/>
      <c r="ES572" s="2"/>
      <c r="ET572" s="2"/>
      <c r="EU572" s="2"/>
      <c r="EV572" s="2"/>
      <c r="EW572" s="2"/>
      <c r="EX572" s="2"/>
      <c r="EY572" s="2"/>
      <c r="EZ572" s="2"/>
      <c r="FA572" s="2"/>
    </row>
    <row r="573" spans="1:157" ht="1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c r="CG573" s="2"/>
      <c r="CH573" s="2"/>
      <c r="CI573" s="2"/>
      <c r="CJ573" s="2"/>
      <c r="CK573" s="2"/>
      <c r="CL573" s="2"/>
      <c r="CM573" s="2"/>
      <c r="CN573" s="2"/>
      <c r="CO573" s="2"/>
      <c r="CP573" s="2"/>
      <c r="CQ573" s="2"/>
      <c r="CR573" s="2"/>
      <c r="CS573" s="2"/>
      <c r="CT573" s="2"/>
      <c r="CU573" s="2"/>
      <c r="CV573" s="2"/>
      <c r="CW573" s="2"/>
      <c r="CX573" s="2"/>
      <c r="CY573" s="2"/>
      <c r="CZ573" s="2"/>
      <c r="DA573" s="2"/>
      <c r="DB573" s="2"/>
      <c r="DC573" s="2"/>
      <c r="DD573" s="2"/>
      <c r="DE573" s="2"/>
      <c r="DF573" s="2"/>
      <c r="DG573" s="2"/>
      <c r="DH573" s="2"/>
      <c r="DI573" s="2"/>
      <c r="DJ573" s="2"/>
      <c r="DK573" s="2"/>
      <c r="DL573" s="2"/>
      <c r="DM573" s="2"/>
      <c r="DN573" s="2"/>
      <c r="DO573" s="2"/>
      <c r="DP573" s="2"/>
      <c r="DQ573" s="2"/>
      <c r="DR573" s="2"/>
      <c r="DS573" s="2"/>
      <c r="DT573" s="2"/>
      <c r="DU573" s="2"/>
      <c r="DV573" s="2"/>
      <c r="DW573" s="2"/>
      <c r="DX573" s="2"/>
      <c r="DY573" s="2"/>
      <c r="DZ573" s="2"/>
      <c r="EA573" s="2"/>
      <c r="EB573" s="2"/>
      <c r="EC573" s="2"/>
      <c r="ED573" s="2"/>
      <c r="EE573" s="2"/>
      <c r="EF573" s="2"/>
      <c r="EG573" s="2"/>
      <c r="EH573" s="2"/>
      <c r="EI573" s="2"/>
      <c r="EJ573" s="2"/>
      <c r="EK573" s="2"/>
      <c r="EL573" s="2"/>
      <c r="EM573" s="2"/>
      <c r="EN573" s="2"/>
      <c r="EO573" s="2"/>
      <c r="EP573" s="2"/>
      <c r="EQ573" s="2"/>
      <c r="ER573" s="2"/>
      <c r="ES573" s="2"/>
      <c r="ET573" s="2"/>
      <c r="EU573" s="2"/>
      <c r="EV573" s="2"/>
      <c r="EW573" s="2"/>
      <c r="EX573" s="2"/>
      <c r="EY573" s="2"/>
      <c r="EZ573" s="2"/>
      <c r="FA573" s="2"/>
    </row>
    <row r="574" spans="1:157" ht="1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c r="CG574" s="2"/>
      <c r="CH574" s="2"/>
      <c r="CI574" s="2"/>
      <c r="CJ574" s="2"/>
      <c r="CK574" s="2"/>
      <c r="CL574" s="2"/>
      <c r="CM574" s="2"/>
      <c r="CN574" s="2"/>
      <c r="CO574" s="2"/>
      <c r="CP574" s="2"/>
      <c r="CQ574" s="2"/>
      <c r="CR574" s="2"/>
      <c r="CS574" s="2"/>
      <c r="CT574" s="2"/>
      <c r="CU574" s="2"/>
      <c r="CV574" s="2"/>
      <c r="CW574" s="2"/>
      <c r="CX574" s="2"/>
      <c r="CY574" s="2"/>
      <c r="CZ574" s="2"/>
      <c r="DA574" s="2"/>
      <c r="DB574" s="2"/>
      <c r="DC574" s="2"/>
      <c r="DD574" s="2"/>
      <c r="DE574" s="2"/>
      <c r="DF574" s="2"/>
      <c r="DG574" s="2"/>
      <c r="DH574" s="2"/>
      <c r="DI574" s="2"/>
      <c r="DJ574" s="2"/>
      <c r="DK574" s="2"/>
      <c r="DL574" s="2"/>
      <c r="DM574" s="2"/>
      <c r="DN574" s="2"/>
      <c r="DO574" s="2"/>
      <c r="DP574" s="2"/>
      <c r="DQ574" s="2"/>
      <c r="DR574" s="2"/>
      <c r="DS574" s="2"/>
      <c r="DT574" s="2"/>
      <c r="DU574" s="2"/>
      <c r="DV574" s="2"/>
      <c r="DW574" s="2"/>
      <c r="DX574" s="2"/>
      <c r="DY574" s="2"/>
      <c r="DZ574" s="2"/>
      <c r="EA574" s="2"/>
      <c r="EB574" s="2"/>
      <c r="EC574" s="2"/>
      <c r="ED574" s="2"/>
      <c r="EE574" s="2"/>
      <c r="EF574" s="2"/>
      <c r="EG574" s="2"/>
      <c r="EH574" s="2"/>
      <c r="EI574" s="2"/>
      <c r="EJ574" s="2"/>
      <c r="EK574" s="2"/>
      <c r="EL574" s="2"/>
      <c r="EM574" s="2"/>
      <c r="EN574" s="2"/>
      <c r="EO574" s="2"/>
      <c r="EP574" s="2"/>
      <c r="EQ574" s="2"/>
      <c r="ER574" s="2"/>
      <c r="ES574" s="2"/>
      <c r="ET574" s="2"/>
      <c r="EU574" s="2"/>
      <c r="EV574" s="2"/>
      <c r="EW574" s="2"/>
      <c r="EX574" s="2"/>
      <c r="EY574" s="2"/>
      <c r="EZ574" s="2"/>
      <c r="FA574" s="2"/>
    </row>
    <row r="575" spans="1:157" ht="1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c r="CG575" s="2"/>
      <c r="CH575" s="2"/>
      <c r="CI575" s="2"/>
      <c r="CJ575" s="2"/>
      <c r="CK575" s="2"/>
      <c r="CL575" s="2"/>
      <c r="CM575" s="2"/>
      <c r="CN575" s="2"/>
      <c r="CO575" s="2"/>
      <c r="CP575" s="2"/>
      <c r="CQ575" s="2"/>
      <c r="CR575" s="2"/>
      <c r="CS575" s="2"/>
      <c r="CT575" s="2"/>
      <c r="CU575" s="2"/>
      <c r="CV575" s="2"/>
      <c r="CW575" s="2"/>
      <c r="CX575" s="2"/>
      <c r="CY575" s="2"/>
      <c r="CZ575" s="2"/>
      <c r="DA575" s="2"/>
      <c r="DB575" s="2"/>
      <c r="DC575" s="2"/>
      <c r="DD575" s="2"/>
      <c r="DE575" s="2"/>
      <c r="DF575" s="2"/>
      <c r="DG575" s="2"/>
      <c r="DH575" s="2"/>
      <c r="DI575" s="2"/>
      <c r="DJ575" s="2"/>
      <c r="DK575" s="2"/>
      <c r="DL575" s="2"/>
      <c r="DM575" s="2"/>
      <c r="DN575" s="2"/>
      <c r="DO575" s="2"/>
      <c r="DP575" s="2"/>
      <c r="DQ575" s="2"/>
      <c r="DR575" s="2"/>
      <c r="DS575" s="2"/>
      <c r="DT575" s="2"/>
      <c r="DU575" s="2"/>
      <c r="DV575" s="2"/>
      <c r="DW575" s="2"/>
      <c r="DX575" s="2"/>
      <c r="DY575" s="2"/>
      <c r="DZ575" s="2"/>
      <c r="EA575" s="2"/>
      <c r="EB575" s="2"/>
      <c r="EC575" s="2"/>
      <c r="ED575" s="2"/>
      <c r="EE575" s="2"/>
      <c r="EF575" s="2"/>
      <c r="EG575" s="2"/>
      <c r="EH575" s="2"/>
      <c r="EI575" s="2"/>
      <c r="EJ575" s="2"/>
      <c r="EK575" s="2"/>
      <c r="EL575" s="2"/>
      <c r="EM575" s="2"/>
      <c r="EN575" s="2"/>
      <c r="EO575" s="2"/>
      <c r="EP575" s="2"/>
      <c r="EQ575" s="2"/>
      <c r="ER575" s="2"/>
      <c r="ES575" s="2"/>
      <c r="ET575" s="2"/>
      <c r="EU575" s="2"/>
      <c r="EV575" s="2"/>
      <c r="EW575" s="2"/>
      <c r="EX575" s="2"/>
      <c r="EY575" s="2"/>
      <c r="EZ575" s="2"/>
      <c r="FA575" s="2"/>
    </row>
    <row r="576" spans="1:157" ht="1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c r="CG576" s="2"/>
      <c r="CH576" s="2"/>
      <c r="CI576" s="2"/>
      <c r="CJ576" s="2"/>
      <c r="CK576" s="2"/>
      <c r="CL576" s="2"/>
      <c r="CM576" s="2"/>
      <c r="CN576" s="2"/>
      <c r="CO576" s="2"/>
      <c r="CP576" s="2"/>
      <c r="CQ576" s="2"/>
      <c r="CR576" s="2"/>
      <c r="CS576" s="2"/>
      <c r="CT576" s="2"/>
      <c r="CU576" s="2"/>
      <c r="CV576" s="2"/>
      <c r="CW576" s="2"/>
      <c r="CX576" s="2"/>
      <c r="CY576" s="2"/>
      <c r="CZ576" s="2"/>
      <c r="DA576" s="2"/>
      <c r="DB576" s="2"/>
      <c r="DC576" s="2"/>
      <c r="DD576" s="2"/>
      <c r="DE576" s="2"/>
      <c r="DF576" s="2"/>
      <c r="DG576" s="2"/>
      <c r="DH576" s="2"/>
      <c r="DI576" s="2"/>
      <c r="DJ576" s="2"/>
      <c r="DK576" s="2"/>
      <c r="DL576" s="2"/>
      <c r="DM576" s="2"/>
      <c r="DN576" s="2"/>
      <c r="DO576" s="2"/>
      <c r="DP576" s="2"/>
      <c r="DQ576" s="2"/>
      <c r="DR576" s="2"/>
      <c r="DS576" s="2"/>
      <c r="DT576" s="2"/>
      <c r="DU576" s="2"/>
      <c r="DV576" s="2"/>
      <c r="DW576" s="2"/>
      <c r="DX576" s="2"/>
      <c r="DY576" s="2"/>
      <c r="DZ576" s="2"/>
      <c r="EA576" s="2"/>
      <c r="EB576" s="2"/>
      <c r="EC576" s="2"/>
      <c r="ED576" s="2"/>
      <c r="EE576" s="2"/>
      <c r="EF576" s="2"/>
      <c r="EG576" s="2"/>
      <c r="EH576" s="2"/>
      <c r="EI576" s="2"/>
      <c r="EJ576" s="2"/>
      <c r="EK576" s="2"/>
      <c r="EL576" s="2"/>
      <c r="EM576" s="2"/>
      <c r="EN576" s="2"/>
      <c r="EO576" s="2"/>
      <c r="EP576" s="2"/>
      <c r="EQ576" s="2"/>
      <c r="ER576" s="2"/>
      <c r="ES576" s="2"/>
      <c r="ET576" s="2"/>
      <c r="EU576" s="2"/>
      <c r="EV576" s="2"/>
      <c r="EW576" s="2"/>
      <c r="EX576" s="2"/>
      <c r="EY576" s="2"/>
      <c r="EZ576" s="2"/>
      <c r="FA576" s="2"/>
    </row>
    <row r="577" spans="1:157" ht="1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c r="CF577" s="2"/>
      <c r="CG577" s="2"/>
      <c r="CH577" s="2"/>
      <c r="CI577" s="2"/>
      <c r="CJ577" s="2"/>
      <c r="CK577" s="2"/>
      <c r="CL577" s="2"/>
      <c r="CM577" s="2"/>
      <c r="CN577" s="2"/>
      <c r="CO577" s="2"/>
      <c r="CP577" s="2"/>
      <c r="CQ577" s="2"/>
      <c r="CR577" s="2"/>
      <c r="CS577" s="2"/>
      <c r="CT577" s="2"/>
      <c r="CU577" s="2"/>
      <c r="CV577" s="2"/>
      <c r="CW577" s="2"/>
      <c r="CX577" s="2"/>
      <c r="CY577" s="2"/>
      <c r="CZ577" s="2"/>
      <c r="DA577" s="2"/>
      <c r="DB577" s="2"/>
      <c r="DC577" s="2"/>
      <c r="DD577" s="2"/>
      <c r="DE577" s="2"/>
      <c r="DF577" s="2"/>
      <c r="DG577" s="2"/>
      <c r="DH577" s="2"/>
      <c r="DI577" s="2"/>
      <c r="DJ577" s="2"/>
      <c r="DK577" s="2"/>
      <c r="DL577" s="2"/>
      <c r="DM577" s="2"/>
      <c r="DN577" s="2"/>
      <c r="DO577" s="2"/>
      <c r="DP577" s="2"/>
      <c r="DQ577" s="2"/>
      <c r="DR577" s="2"/>
      <c r="DS577" s="2"/>
      <c r="DT577" s="2"/>
      <c r="DU577" s="2"/>
      <c r="DV577" s="2"/>
      <c r="DW577" s="2"/>
      <c r="DX577" s="2"/>
      <c r="DY577" s="2"/>
      <c r="DZ577" s="2"/>
      <c r="EA577" s="2"/>
      <c r="EB577" s="2"/>
      <c r="EC577" s="2"/>
      <c r="ED577" s="2"/>
      <c r="EE577" s="2"/>
      <c r="EF577" s="2"/>
      <c r="EG577" s="2"/>
      <c r="EH577" s="2"/>
      <c r="EI577" s="2"/>
      <c r="EJ577" s="2"/>
      <c r="EK577" s="2"/>
      <c r="EL577" s="2"/>
      <c r="EM577" s="2"/>
      <c r="EN577" s="2"/>
      <c r="EO577" s="2"/>
      <c r="EP577" s="2"/>
      <c r="EQ577" s="2"/>
      <c r="ER577" s="2"/>
      <c r="ES577" s="2"/>
      <c r="ET577" s="2"/>
      <c r="EU577" s="2"/>
      <c r="EV577" s="2"/>
      <c r="EW577" s="2"/>
      <c r="EX577" s="2"/>
      <c r="EY577" s="2"/>
      <c r="EZ577" s="2"/>
      <c r="FA577" s="2"/>
    </row>
    <row r="578" spans="1:157" ht="1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c r="CG578" s="2"/>
      <c r="CH578" s="2"/>
      <c r="CI578" s="2"/>
      <c r="CJ578" s="2"/>
      <c r="CK578" s="2"/>
      <c r="CL578" s="2"/>
      <c r="CM578" s="2"/>
      <c r="CN578" s="2"/>
      <c r="CO578" s="2"/>
      <c r="CP578" s="2"/>
      <c r="CQ578" s="2"/>
      <c r="CR578" s="2"/>
      <c r="CS578" s="2"/>
      <c r="CT578" s="2"/>
      <c r="CU578" s="2"/>
      <c r="CV578" s="2"/>
      <c r="CW578" s="2"/>
      <c r="CX578" s="2"/>
      <c r="CY578" s="2"/>
      <c r="CZ578" s="2"/>
      <c r="DA578" s="2"/>
      <c r="DB578" s="2"/>
      <c r="DC578" s="2"/>
      <c r="DD578" s="2"/>
      <c r="DE578" s="2"/>
      <c r="DF578" s="2"/>
      <c r="DG578" s="2"/>
      <c r="DH578" s="2"/>
      <c r="DI578" s="2"/>
      <c r="DJ578" s="2"/>
      <c r="DK578" s="2"/>
      <c r="DL578" s="2"/>
      <c r="DM578" s="2"/>
      <c r="DN578" s="2"/>
      <c r="DO578" s="2"/>
      <c r="DP578" s="2"/>
      <c r="DQ578" s="2"/>
      <c r="DR578" s="2"/>
      <c r="DS578" s="2"/>
      <c r="DT578" s="2"/>
      <c r="DU578" s="2"/>
      <c r="DV578" s="2"/>
      <c r="DW578" s="2"/>
      <c r="DX578" s="2"/>
      <c r="DY578" s="2"/>
      <c r="DZ578" s="2"/>
      <c r="EA578" s="2"/>
      <c r="EB578" s="2"/>
      <c r="EC578" s="2"/>
      <c r="ED578" s="2"/>
      <c r="EE578" s="2"/>
      <c r="EF578" s="2"/>
      <c r="EG578" s="2"/>
      <c r="EH578" s="2"/>
      <c r="EI578" s="2"/>
      <c r="EJ578" s="2"/>
      <c r="EK578" s="2"/>
      <c r="EL578" s="2"/>
      <c r="EM578" s="2"/>
      <c r="EN578" s="2"/>
      <c r="EO578" s="2"/>
      <c r="EP578" s="2"/>
      <c r="EQ578" s="2"/>
      <c r="ER578" s="2"/>
      <c r="ES578" s="2"/>
      <c r="ET578" s="2"/>
      <c r="EU578" s="2"/>
      <c r="EV578" s="2"/>
      <c r="EW578" s="2"/>
      <c r="EX578" s="2"/>
      <c r="EY578" s="2"/>
      <c r="EZ578" s="2"/>
      <c r="FA578" s="2"/>
    </row>
    <row r="579" spans="1:157" ht="1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c r="CG579" s="2"/>
      <c r="CH579" s="2"/>
      <c r="CI579" s="2"/>
      <c r="CJ579" s="2"/>
      <c r="CK579" s="2"/>
      <c r="CL579" s="2"/>
      <c r="CM579" s="2"/>
      <c r="CN579" s="2"/>
      <c r="CO579" s="2"/>
      <c r="CP579" s="2"/>
      <c r="CQ579" s="2"/>
      <c r="CR579" s="2"/>
      <c r="CS579" s="2"/>
      <c r="CT579" s="2"/>
      <c r="CU579" s="2"/>
      <c r="CV579" s="2"/>
      <c r="CW579" s="2"/>
      <c r="CX579" s="2"/>
      <c r="CY579" s="2"/>
      <c r="CZ579" s="2"/>
      <c r="DA579" s="2"/>
      <c r="DB579" s="2"/>
      <c r="DC579" s="2"/>
      <c r="DD579" s="2"/>
      <c r="DE579" s="2"/>
      <c r="DF579" s="2"/>
      <c r="DG579" s="2"/>
      <c r="DH579" s="2"/>
      <c r="DI579" s="2"/>
      <c r="DJ579" s="2"/>
      <c r="DK579" s="2"/>
      <c r="DL579" s="2"/>
      <c r="DM579" s="2"/>
      <c r="DN579" s="2"/>
      <c r="DO579" s="2"/>
      <c r="DP579" s="2"/>
      <c r="DQ579" s="2"/>
      <c r="DR579" s="2"/>
      <c r="DS579" s="2"/>
      <c r="DT579" s="2"/>
      <c r="DU579" s="2"/>
      <c r="DV579" s="2"/>
      <c r="DW579" s="2"/>
      <c r="DX579" s="2"/>
      <c r="DY579" s="2"/>
      <c r="DZ579" s="2"/>
      <c r="EA579" s="2"/>
      <c r="EB579" s="2"/>
      <c r="EC579" s="2"/>
      <c r="ED579" s="2"/>
      <c r="EE579" s="2"/>
      <c r="EF579" s="2"/>
      <c r="EG579" s="2"/>
      <c r="EH579" s="2"/>
      <c r="EI579" s="2"/>
      <c r="EJ579" s="2"/>
      <c r="EK579" s="2"/>
      <c r="EL579" s="2"/>
      <c r="EM579" s="2"/>
      <c r="EN579" s="2"/>
      <c r="EO579" s="2"/>
      <c r="EP579" s="2"/>
      <c r="EQ579" s="2"/>
      <c r="ER579" s="2"/>
      <c r="ES579" s="2"/>
      <c r="ET579" s="2"/>
      <c r="EU579" s="2"/>
      <c r="EV579" s="2"/>
      <c r="EW579" s="2"/>
      <c r="EX579" s="2"/>
      <c r="EY579" s="2"/>
      <c r="EZ579" s="2"/>
      <c r="FA579" s="2"/>
    </row>
    <row r="580" spans="1:157" ht="1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c r="CG580" s="2"/>
      <c r="CH580" s="2"/>
      <c r="CI580" s="2"/>
      <c r="CJ580" s="2"/>
      <c r="CK580" s="2"/>
      <c r="CL580" s="2"/>
      <c r="CM580" s="2"/>
      <c r="CN580" s="2"/>
      <c r="CO580" s="2"/>
      <c r="CP580" s="2"/>
      <c r="CQ580" s="2"/>
      <c r="CR580" s="2"/>
      <c r="CS580" s="2"/>
      <c r="CT580" s="2"/>
      <c r="CU580" s="2"/>
      <c r="CV580" s="2"/>
      <c r="CW580" s="2"/>
      <c r="CX580" s="2"/>
      <c r="CY580" s="2"/>
      <c r="CZ580" s="2"/>
      <c r="DA580" s="2"/>
      <c r="DB580" s="2"/>
      <c r="DC580" s="2"/>
      <c r="DD580" s="2"/>
      <c r="DE580" s="2"/>
      <c r="DF580" s="2"/>
      <c r="DG580" s="2"/>
      <c r="DH580" s="2"/>
      <c r="DI580" s="2"/>
      <c r="DJ580" s="2"/>
      <c r="DK580" s="2"/>
      <c r="DL580" s="2"/>
      <c r="DM580" s="2"/>
      <c r="DN580" s="2"/>
      <c r="DO580" s="2"/>
      <c r="DP580" s="2"/>
      <c r="DQ580" s="2"/>
      <c r="DR580" s="2"/>
      <c r="DS580" s="2"/>
      <c r="DT580" s="2"/>
      <c r="DU580" s="2"/>
      <c r="DV580" s="2"/>
      <c r="DW580" s="2"/>
      <c r="DX580" s="2"/>
      <c r="DY580" s="2"/>
      <c r="DZ580" s="2"/>
      <c r="EA580" s="2"/>
      <c r="EB580" s="2"/>
      <c r="EC580" s="2"/>
      <c r="ED580" s="2"/>
      <c r="EE580" s="2"/>
      <c r="EF580" s="2"/>
      <c r="EG580" s="2"/>
      <c r="EH580" s="2"/>
      <c r="EI580" s="2"/>
      <c r="EJ580" s="2"/>
      <c r="EK580" s="2"/>
      <c r="EL580" s="2"/>
      <c r="EM580" s="2"/>
      <c r="EN580" s="2"/>
      <c r="EO580" s="2"/>
      <c r="EP580" s="2"/>
      <c r="EQ580" s="2"/>
      <c r="ER580" s="2"/>
      <c r="ES580" s="2"/>
      <c r="ET580" s="2"/>
      <c r="EU580" s="2"/>
      <c r="EV580" s="2"/>
      <c r="EW580" s="2"/>
      <c r="EX580" s="2"/>
      <c r="EY580" s="2"/>
      <c r="EZ580" s="2"/>
      <c r="FA580" s="2"/>
    </row>
    <row r="581" spans="1:157" ht="1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c r="CF581" s="2"/>
      <c r="CG581" s="2"/>
      <c r="CH581" s="2"/>
      <c r="CI581" s="2"/>
      <c r="CJ581" s="2"/>
      <c r="CK581" s="2"/>
      <c r="CL581" s="2"/>
      <c r="CM581" s="2"/>
      <c r="CN581" s="2"/>
      <c r="CO581" s="2"/>
      <c r="CP581" s="2"/>
      <c r="CQ581" s="2"/>
      <c r="CR581" s="2"/>
      <c r="CS581" s="2"/>
      <c r="CT581" s="2"/>
      <c r="CU581" s="2"/>
      <c r="CV581" s="2"/>
      <c r="CW581" s="2"/>
      <c r="CX581" s="2"/>
      <c r="CY581" s="2"/>
      <c r="CZ581" s="2"/>
      <c r="DA581" s="2"/>
      <c r="DB581" s="2"/>
      <c r="DC581" s="2"/>
      <c r="DD581" s="2"/>
      <c r="DE581" s="2"/>
      <c r="DF581" s="2"/>
      <c r="DG581" s="2"/>
      <c r="DH581" s="2"/>
      <c r="DI581" s="2"/>
      <c r="DJ581" s="2"/>
      <c r="DK581" s="2"/>
      <c r="DL581" s="2"/>
      <c r="DM581" s="2"/>
      <c r="DN581" s="2"/>
      <c r="DO581" s="2"/>
      <c r="DP581" s="2"/>
      <c r="DQ581" s="2"/>
      <c r="DR581" s="2"/>
      <c r="DS581" s="2"/>
      <c r="DT581" s="2"/>
      <c r="DU581" s="2"/>
      <c r="DV581" s="2"/>
      <c r="DW581" s="2"/>
      <c r="DX581" s="2"/>
      <c r="DY581" s="2"/>
      <c r="DZ581" s="2"/>
      <c r="EA581" s="2"/>
      <c r="EB581" s="2"/>
      <c r="EC581" s="2"/>
      <c r="ED581" s="2"/>
      <c r="EE581" s="2"/>
      <c r="EF581" s="2"/>
      <c r="EG581" s="2"/>
      <c r="EH581" s="2"/>
      <c r="EI581" s="2"/>
      <c r="EJ581" s="2"/>
      <c r="EK581" s="2"/>
      <c r="EL581" s="2"/>
      <c r="EM581" s="2"/>
      <c r="EN581" s="2"/>
      <c r="EO581" s="2"/>
      <c r="EP581" s="2"/>
      <c r="EQ581" s="2"/>
      <c r="ER581" s="2"/>
      <c r="ES581" s="2"/>
      <c r="ET581" s="2"/>
      <c r="EU581" s="2"/>
      <c r="EV581" s="2"/>
      <c r="EW581" s="2"/>
      <c r="EX581" s="2"/>
      <c r="EY581" s="2"/>
      <c r="EZ581" s="2"/>
      <c r="FA581" s="2"/>
    </row>
    <row r="582" spans="1:157" ht="1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c r="CF582" s="2"/>
      <c r="CG582" s="2"/>
      <c r="CH582" s="2"/>
      <c r="CI582" s="2"/>
      <c r="CJ582" s="2"/>
      <c r="CK582" s="2"/>
      <c r="CL582" s="2"/>
      <c r="CM582" s="2"/>
      <c r="CN582" s="2"/>
      <c r="CO582" s="2"/>
      <c r="CP582" s="2"/>
      <c r="CQ582" s="2"/>
      <c r="CR582" s="2"/>
      <c r="CS582" s="2"/>
      <c r="CT582" s="2"/>
      <c r="CU582" s="2"/>
      <c r="CV582" s="2"/>
      <c r="CW582" s="2"/>
      <c r="CX582" s="2"/>
      <c r="CY582" s="2"/>
      <c r="CZ582" s="2"/>
      <c r="DA582" s="2"/>
      <c r="DB582" s="2"/>
      <c r="DC582" s="2"/>
      <c r="DD582" s="2"/>
      <c r="DE582" s="2"/>
      <c r="DF582" s="2"/>
      <c r="DG582" s="2"/>
      <c r="DH582" s="2"/>
      <c r="DI582" s="2"/>
      <c r="DJ582" s="2"/>
      <c r="DK582" s="2"/>
      <c r="DL582" s="2"/>
      <c r="DM582" s="2"/>
      <c r="DN582" s="2"/>
      <c r="DO582" s="2"/>
      <c r="DP582" s="2"/>
      <c r="DQ582" s="2"/>
      <c r="DR582" s="2"/>
      <c r="DS582" s="2"/>
      <c r="DT582" s="2"/>
      <c r="DU582" s="2"/>
      <c r="DV582" s="2"/>
      <c r="DW582" s="2"/>
      <c r="DX582" s="2"/>
      <c r="DY582" s="2"/>
      <c r="DZ582" s="2"/>
      <c r="EA582" s="2"/>
      <c r="EB582" s="2"/>
      <c r="EC582" s="2"/>
      <c r="ED582" s="2"/>
      <c r="EE582" s="2"/>
      <c r="EF582" s="2"/>
      <c r="EG582" s="2"/>
      <c r="EH582" s="2"/>
      <c r="EI582" s="2"/>
      <c r="EJ582" s="2"/>
      <c r="EK582" s="2"/>
      <c r="EL582" s="2"/>
      <c r="EM582" s="2"/>
      <c r="EN582" s="2"/>
      <c r="EO582" s="2"/>
      <c r="EP582" s="2"/>
      <c r="EQ582" s="2"/>
      <c r="ER582" s="2"/>
      <c r="ES582" s="2"/>
      <c r="ET582" s="2"/>
      <c r="EU582" s="2"/>
      <c r="EV582" s="2"/>
      <c r="EW582" s="2"/>
      <c r="EX582" s="2"/>
      <c r="EY582" s="2"/>
      <c r="EZ582" s="2"/>
      <c r="FA582" s="2"/>
    </row>
    <row r="583" spans="1:157" ht="1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c r="CG583" s="2"/>
      <c r="CH583" s="2"/>
      <c r="CI583" s="2"/>
      <c r="CJ583" s="2"/>
      <c r="CK583" s="2"/>
      <c r="CL583" s="2"/>
      <c r="CM583" s="2"/>
      <c r="CN583" s="2"/>
      <c r="CO583" s="2"/>
      <c r="CP583" s="2"/>
      <c r="CQ583" s="2"/>
      <c r="CR583" s="2"/>
      <c r="CS583" s="2"/>
      <c r="CT583" s="2"/>
      <c r="CU583" s="2"/>
      <c r="CV583" s="2"/>
      <c r="CW583" s="2"/>
      <c r="CX583" s="2"/>
      <c r="CY583" s="2"/>
      <c r="CZ583" s="2"/>
      <c r="DA583" s="2"/>
      <c r="DB583" s="2"/>
      <c r="DC583" s="2"/>
      <c r="DD583" s="2"/>
      <c r="DE583" s="2"/>
      <c r="DF583" s="2"/>
      <c r="DG583" s="2"/>
      <c r="DH583" s="2"/>
      <c r="DI583" s="2"/>
      <c r="DJ583" s="2"/>
      <c r="DK583" s="2"/>
      <c r="DL583" s="2"/>
      <c r="DM583" s="2"/>
      <c r="DN583" s="2"/>
      <c r="DO583" s="2"/>
      <c r="DP583" s="2"/>
      <c r="DQ583" s="2"/>
      <c r="DR583" s="2"/>
      <c r="DS583" s="2"/>
      <c r="DT583" s="2"/>
      <c r="DU583" s="2"/>
      <c r="DV583" s="2"/>
      <c r="DW583" s="2"/>
      <c r="DX583" s="2"/>
      <c r="DY583" s="2"/>
      <c r="DZ583" s="2"/>
      <c r="EA583" s="2"/>
      <c r="EB583" s="2"/>
      <c r="EC583" s="2"/>
      <c r="ED583" s="2"/>
      <c r="EE583" s="2"/>
      <c r="EF583" s="2"/>
      <c r="EG583" s="2"/>
      <c r="EH583" s="2"/>
      <c r="EI583" s="2"/>
      <c r="EJ583" s="2"/>
      <c r="EK583" s="2"/>
      <c r="EL583" s="2"/>
      <c r="EM583" s="2"/>
      <c r="EN583" s="2"/>
      <c r="EO583" s="2"/>
      <c r="EP583" s="2"/>
      <c r="EQ583" s="2"/>
      <c r="ER583" s="2"/>
      <c r="ES583" s="2"/>
      <c r="ET583" s="2"/>
      <c r="EU583" s="2"/>
      <c r="EV583" s="2"/>
      <c r="EW583" s="2"/>
      <c r="EX583" s="2"/>
      <c r="EY583" s="2"/>
      <c r="EZ583" s="2"/>
      <c r="FA583" s="2"/>
    </row>
    <row r="584" spans="1:157" ht="1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c r="CG584" s="2"/>
      <c r="CH584" s="2"/>
      <c r="CI584" s="2"/>
      <c r="CJ584" s="2"/>
      <c r="CK584" s="2"/>
      <c r="CL584" s="2"/>
      <c r="CM584" s="2"/>
      <c r="CN584" s="2"/>
      <c r="CO584" s="2"/>
      <c r="CP584" s="2"/>
      <c r="CQ584" s="2"/>
      <c r="CR584" s="2"/>
      <c r="CS584" s="2"/>
      <c r="CT584" s="2"/>
      <c r="CU584" s="2"/>
      <c r="CV584" s="2"/>
      <c r="CW584" s="2"/>
      <c r="CX584" s="2"/>
      <c r="CY584" s="2"/>
      <c r="CZ584" s="2"/>
      <c r="DA584" s="2"/>
      <c r="DB584" s="2"/>
      <c r="DC584" s="2"/>
      <c r="DD584" s="2"/>
      <c r="DE584" s="2"/>
      <c r="DF584" s="2"/>
      <c r="DG584" s="2"/>
      <c r="DH584" s="2"/>
      <c r="DI584" s="2"/>
      <c r="DJ584" s="2"/>
      <c r="DK584" s="2"/>
      <c r="DL584" s="2"/>
      <c r="DM584" s="2"/>
      <c r="DN584" s="2"/>
      <c r="DO584" s="2"/>
      <c r="DP584" s="2"/>
      <c r="DQ584" s="2"/>
      <c r="DR584" s="2"/>
      <c r="DS584" s="2"/>
      <c r="DT584" s="2"/>
      <c r="DU584" s="2"/>
      <c r="DV584" s="2"/>
      <c r="DW584" s="2"/>
      <c r="DX584" s="2"/>
      <c r="DY584" s="2"/>
      <c r="DZ584" s="2"/>
      <c r="EA584" s="2"/>
      <c r="EB584" s="2"/>
      <c r="EC584" s="2"/>
      <c r="ED584" s="2"/>
      <c r="EE584" s="2"/>
      <c r="EF584" s="2"/>
      <c r="EG584" s="2"/>
      <c r="EH584" s="2"/>
      <c r="EI584" s="2"/>
      <c r="EJ584" s="2"/>
      <c r="EK584" s="2"/>
      <c r="EL584" s="2"/>
      <c r="EM584" s="2"/>
      <c r="EN584" s="2"/>
      <c r="EO584" s="2"/>
      <c r="EP584" s="2"/>
      <c r="EQ584" s="2"/>
      <c r="ER584" s="2"/>
      <c r="ES584" s="2"/>
      <c r="ET584" s="2"/>
      <c r="EU584" s="2"/>
      <c r="EV584" s="2"/>
      <c r="EW584" s="2"/>
      <c r="EX584" s="2"/>
      <c r="EY584" s="2"/>
      <c r="EZ584" s="2"/>
      <c r="FA584" s="2"/>
    </row>
    <row r="585" spans="1:157" ht="1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c r="CF585" s="2"/>
      <c r="CG585" s="2"/>
      <c r="CH585" s="2"/>
      <c r="CI585" s="2"/>
      <c r="CJ585" s="2"/>
      <c r="CK585" s="2"/>
      <c r="CL585" s="2"/>
      <c r="CM585" s="2"/>
      <c r="CN585" s="2"/>
      <c r="CO585" s="2"/>
      <c r="CP585" s="2"/>
      <c r="CQ585" s="2"/>
      <c r="CR585" s="2"/>
      <c r="CS585" s="2"/>
      <c r="CT585" s="2"/>
      <c r="CU585" s="2"/>
      <c r="CV585" s="2"/>
      <c r="CW585" s="2"/>
      <c r="CX585" s="2"/>
      <c r="CY585" s="2"/>
      <c r="CZ585" s="2"/>
      <c r="DA585" s="2"/>
      <c r="DB585" s="2"/>
      <c r="DC585" s="2"/>
      <c r="DD585" s="2"/>
      <c r="DE585" s="2"/>
      <c r="DF585" s="2"/>
      <c r="DG585" s="2"/>
      <c r="DH585" s="2"/>
      <c r="DI585" s="2"/>
      <c r="DJ585" s="2"/>
      <c r="DK585" s="2"/>
      <c r="DL585" s="2"/>
      <c r="DM585" s="2"/>
      <c r="DN585" s="2"/>
      <c r="DO585" s="2"/>
      <c r="DP585" s="2"/>
      <c r="DQ585" s="2"/>
      <c r="DR585" s="2"/>
      <c r="DS585" s="2"/>
      <c r="DT585" s="2"/>
      <c r="DU585" s="2"/>
      <c r="DV585" s="2"/>
      <c r="DW585" s="2"/>
      <c r="DX585" s="2"/>
      <c r="DY585" s="2"/>
      <c r="DZ585" s="2"/>
      <c r="EA585" s="2"/>
      <c r="EB585" s="2"/>
      <c r="EC585" s="2"/>
      <c r="ED585" s="2"/>
      <c r="EE585" s="2"/>
      <c r="EF585" s="2"/>
      <c r="EG585" s="2"/>
      <c r="EH585" s="2"/>
      <c r="EI585" s="2"/>
      <c r="EJ585" s="2"/>
      <c r="EK585" s="2"/>
      <c r="EL585" s="2"/>
      <c r="EM585" s="2"/>
      <c r="EN585" s="2"/>
      <c r="EO585" s="2"/>
      <c r="EP585" s="2"/>
      <c r="EQ585" s="2"/>
      <c r="ER585" s="2"/>
      <c r="ES585" s="2"/>
      <c r="ET585" s="2"/>
      <c r="EU585" s="2"/>
      <c r="EV585" s="2"/>
      <c r="EW585" s="2"/>
      <c r="EX585" s="2"/>
      <c r="EY585" s="2"/>
      <c r="EZ585" s="2"/>
      <c r="FA585" s="2"/>
    </row>
    <row r="586" spans="1:157" ht="1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c r="CG586" s="2"/>
      <c r="CH586" s="2"/>
      <c r="CI586" s="2"/>
      <c r="CJ586" s="2"/>
      <c r="CK586" s="2"/>
      <c r="CL586" s="2"/>
      <c r="CM586" s="2"/>
      <c r="CN586" s="2"/>
      <c r="CO586" s="2"/>
      <c r="CP586" s="2"/>
      <c r="CQ586" s="2"/>
      <c r="CR586" s="2"/>
      <c r="CS586" s="2"/>
      <c r="CT586" s="2"/>
      <c r="CU586" s="2"/>
      <c r="CV586" s="2"/>
      <c r="CW586" s="2"/>
      <c r="CX586" s="2"/>
      <c r="CY586" s="2"/>
      <c r="CZ586" s="2"/>
      <c r="DA586" s="2"/>
      <c r="DB586" s="2"/>
      <c r="DC586" s="2"/>
      <c r="DD586" s="2"/>
      <c r="DE586" s="2"/>
      <c r="DF586" s="2"/>
      <c r="DG586" s="2"/>
      <c r="DH586" s="2"/>
      <c r="DI586" s="2"/>
      <c r="DJ586" s="2"/>
      <c r="DK586" s="2"/>
      <c r="DL586" s="2"/>
      <c r="DM586" s="2"/>
      <c r="DN586" s="2"/>
      <c r="DO586" s="2"/>
      <c r="DP586" s="2"/>
      <c r="DQ586" s="2"/>
      <c r="DR586" s="2"/>
      <c r="DS586" s="2"/>
      <c r="DT586" s="2"/>
      <c r="DU586" s="2"/>
      <c r="DV586" s="2"/>
      <c r="DW586" s="2"/>
      <c r="DX586" s="2"/>
      <c r="DY586" s="2"/>
      <c r="DZ586" s="2"/>
      <c r="EA586" s="2"/>
      <c r="EB586" s="2"/>
      <c r="EC586" s="2"/>
      <c r="ED586" s="2"/>
      <c r="EE586" s="2"/>
      <c r="EF586" s="2"/>
      <c r="EG586" s="2"/>
      <c r="EH586" s="2"/>
      <c r="EI586" s="2"/>
      <c r="EJ586" s="2"/>
      <c r="EK586" s="2"/>
      <c r="EL586" s="2"/>
      <c r="EM586" s="2"/>
      <c r="EN586" s="2"/>
      <c r="EO586" s="2"/>
      <c r="EP586" s="2"/>
      <c r="EQ586" s="2"/>
      <c r="ER586" s="2"/>
      <c r="ES586" s="2"/>
      <c r="ET586" s="2"/>
      <c r="EU586" s="2"/>
      <c r="EV586" s="2"/>
      <c r="EW586" s="2"/>
      <c r="EX586" s="2"/>
      <c r="EY586" s="2"/>
      <c r="EZ586" s="2"/>
      <c r="FA586" s="2"/>
    </row>
    <row r="587" spans="1:157" ht="1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c r="CC587" s="2"/>
      <c r="CD587" s="2"/>
      <c r="CE587" s="2"/>
      <c r="CF587" s="2"/>
      <c r="CG587" s="2"/>
      <c r="CH587" s="2"/>
      <c r="CI587" s="2"/>
      <c r="CJ587" s="2"/>
      <c r="CK587" s="2"/>
      <c r="CL587" s="2"/>
      <c r="CM587" s="2"/>
      <c r="CN587" s="2"/>
      <c r="CO587" s="2"/>
      <c r="CP587" s="2"/>
      <c r="CQ587" s="2"/>
      <c r="CR587" s="2"/>
      <c r="CS587" s="2"/>
      <c r="CT587" s="2"/>
      <c r="CU587" s="2"/>
      <c r="CV587" s="2"/>
      <c r="CW587" s="2"/>
      <c r="CX587" s="2"/>
      <c r="CY587" s="2"/>
      <c r="CZ587" s="2"/>
      <c r="DA587" s="2"/>
      <c r="DB587" s="2"/>
      <c r="DC587" s="2"/>
      <c r="DD587" s="2"/>
      <c r="DE587" s="2"/>
      <c r="DF587" s="2"/>
      <c r="DG587" s="2"/>
      <c r="DH587" s="2"/>
      <c r="DI587" s="2"/>
      <c r="DJ587" s="2"/>
      <c r="DK587" s="2"/>
      <c r="DL587" s="2"/>
      <c r="DM587" s="2"/>
      <c r="DN587" s="2"/>
      <c r="DO587" s="2"/>
      <c r="DP587" s="2"/>
      <c r="DQ587" s="2"/>
      <c r="DR587" s="2"/>
      <c r="DS587" s="2"/>
      <c r="DT587" s="2"/>
      <c r="DU587" s="2"/>
      <c r="DV587" s="2"/>
      <c r="DW587" s="2"/>
      <c r="DX587" s="2"/>
      <c r="DY587" s="2"/>
      <c r="DZ587" s="2"/>
      <c r="EA587" s="2"/>
      <c r="EB587" s="2"/>
      <c r="EC587" s="2"/>
      <c r="ED587" s="2"/>
      <c r="EE587" s="2"/>
      <c r="EF587" s="2"/>
      <c r="EG587" s="2"/>
      <c r="EH587" s="2"/>
      <c r="EI587" s="2"/>
      <c r="EJ587" s="2"/>
      <c r="EK587" s="2"/>
      <c r="EL587" s="2"/>
      <c r="EM587" s="2"/>
      <c r="EN587" s="2"/>
      <c r="EO587" s="2"/>
      <c r="EP587" s="2"/>
      <c r="EQ587" s="2"/>
      <c r="ER587" s="2"/>
      <c r="ES587" s="2"/>
      <c r="ET587" s="2"/>
      <c r="EU587" s="2"/>
      <c r="EV587" s="2"/>
      <c r="EW587" s="2"/>
      <c r="EX587" s="2"/>
      <c r="EY587" s="2"/>
      <c r="EZ587" s="2"/>
      <c r="FA587" s="2"/>
    </row>
    <row r="588" spans="1:157" ht="1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c r="CG588" s="2"/>
      <c r="CH588" s="2"/>
      <c r="CI588" s="2"/>
      <c r="CJ588" s="2"/>
      <c r="CK588" s="2"/>
      <c r="CL588" s="2"/>
      <c r="CM588" s="2"/>
      <c r="CN588" s="2"/>
      <c r="CO588" s="2"/>
      <c r="CP588" s="2"/>
      <c r="CQ588" s="2"/>
      <c r="CR588" s="2"/>
      <c r="CS588" s="2"/>
      <c r="CT588" s="2"/>
      <c r="CU588" s="2"/>
      <c r="CV588" s="2"/>
      <c r="CW588" s="2"/>
      <c r="CX588" s="2"/>
      <c r="CY588" s="2"/>
      <c r="CZ588" s="2"/>
      <c r="DA588" s="2"/>
      <c r="DB588" s="2"/>
      <c r="DC588" s="2"/>
      <c r="DD588" s="2"/>
      <c r="DE588" s="2"/>
      <c r="DF588" s="2"/>
      <c r="DG588" s="2"/>
      <c r="DH588" s="2"/>
      <c r="DI588" s="2"/>
      <c r="DJ588" s="2"/>
      <c r="DK588" s="2"/>
      <c r="DL588" s="2"/>
      <c r="DM588" s="2"/>
      <c r="DN588" s="2"/>
      <c r="DO588" s="2"/>
      <c r="DP588" s="2"/>
      <c r="DQ588" s="2"/>
      <c r="DR588" s="2"/>
      <c r="DS588" s="2"/>
      <c r="DT588" s="2"/>
      <c r="DU588" s="2"/>
      <c r="DV588" s="2"/>
      <c r="DW588" s="2"/>
      <c r="DX588" s="2"/>
      <c r="DY588" s="2"/>
      <c r="DZ588" s="2"/>
      <c r="EA588" s="2"/>
      <c r="EB588" s="2"/>
      <c r="EC588" s="2"/>
      <c r="ED588" s="2"/>
      <c r="EE588" s="2"/>
      <c r="EF588" s="2"/>
      <c r="EG588" s="2"/>
      <c r="EH588" s="2"/>
      <c r="EI588" s="2"/>
      <c r="EJ588" s="2"/>
      <c r="EK588" s="2"/>
      <c r="EL588" s="2"/>
      <c r="EM588" s="2"/>
      <c r="EN588" s="2"/>
      <c r="EO588" s="2"/>
      <c r="EP588" s="2"/>
      <c r="EQ588" s="2"/>
      <c r="ER588" s="2"/>
      <c r="ES588" s="2"/>
      <c r="ET588" s="2"/>
      <c r="EU588" s="2"/>
      <c r="EV588" s="2"/>
      <c r="EW588" s="2"/>
      <c r="EX588" s="2"/>
      <c r="EY588" s="2"/>
      <c r="EZ588" s="2"/>
      <c r="FA588" s="2"/>
    </row>
    <row r="589" spans="1:157" ht="1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c r="CG589" s="2"/>
      <c r="CH589" s="2"/>
      <c r="CI589" s="2"/>
      <c r="CJ589" s="2"/>
      <c r="CK589" s="2"/>
      <c r="CL589" s="2"/>
      <c r="CM589" s="2"/>
      <c r="CN589" s="2"/>
      <c r="CO589" s="2"/>
      <c r="CP589" s="2"/>
      <c r="CQ589" s="2"/>
      <c r="CR589" s="2"/>
      <c r="CS589" s="2"/>
      <c r="CT589" s="2"/>
      <c r="CU589" s="2"/>
      <c r="CV589" s="2"/>
      <c r="CW589" s="2"/>
      <c r="CX589" s="2"/>
      <c r="CY589" s="2"/>
      <c r="CZ589" s="2"/>
      <c r="DA589" s="2"/>
      <c r="DB589" s="2"/>
      <c r="DC589" s="2"/>
      <c r="DD589" s="2"/>
      <c r="DE589" s="2"/>
      <c r="DF589" s="2"/>
      <c r="DG589" s="2"/>
      <c r="DH589" s="2"/>
      <c r="DI589" s="2"/>
      <c r="DJ589" s="2"/>
      <c r="DK589" s="2"/>
      <c r="DL589" s="2"/>
      <c r="DM589" s="2"/>
      <c r="DN589" s="2"/>
      <c r="DO589" s="2"/>
      <c r="DP589" s="2"/>
      <c r="DQ589" s="2"/>
      <c r="DR589" s="2"/>
      <c r="DS589" s="2"/>
      <c r="DT589" s="2"/>
      <c r="DU589" s="2"/>
      <c r="DV589" s="2"/>
      <c r="DW589" s="2"/>
      <c r="DX589" s="2"/>
      <c r="DY589" s="2"/>
      <c r="DZ589" s="2"/>
      <c r="EA589" s="2"/>
      <c r="EB589" s="2"/>
      <c r="EC589" s="2"/>
      <c r="ED589" s="2"/>
      <c r="EE589" s="2"/>
      <c r="EF589" s="2"/>
      <c r="EG589" s="2"/>
      <c r="EH589" s="2"/>
      <c r="EI589" s="2"/>
      <c r="EJ589" s="2"/>
      <c r="EK589" s="2"/>
      <c r="EL589" s="2"/>
      <c r="EM589" s="2"/>
      <c r="EN589" s="2"/>
      <c r="EO589" s="2"/>
      <c r="EP589" s="2"/>
      <c r="EQ589" s="2"/>
      <c r="ER589" s="2"/>
      <c r="ES589" s="2"/>
      <c r="ET589" s="2"/>
      <c r="EU589" s="2"/>
      <c r="EV589" s="2"/>
      <c r="EW589" s="2"/>
      <c r="EX589" s="2"/>
      <c r="EY589" s="2"/>
      <c r="EZ589" s="2"/>
      <c r="FA589" s="2"/>
    </row>
    <row r="590" spans="1:157" ht="1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c r="CG590" s="2"/>
      <c r="CH590" s="2"/>
      <c r="CI590" s="2"/>
      <c r="CJ590" s="2"/>
      <c r="CK590" s="2"/>
      <c r="CL590" s="2"/>
      <c r="CM590" s="2"/>
      <c r="CN590" s="2"/>
      <c r="CO590" s="2"/>
      <c r="CP590" s="2"/>
      <c r="CQ590" s="2"/>
      <c r="CR590" s="2"/>
      <c r="CS590" s="2"/>
      <c r="CT590" s="2"/>
      <c r="CU590" s="2"/>
      <c r="CV590" s="2"/>
      <c r="CW590" s="2"/>
      <c r="CX590" s="2"/>
      <c r="CY590" s="2"/>
      <c r="CZ590" s="2"/>
      <c r="DA590" s="2"/>
      <c r="DB590" s="2"/>
      <c r="DC590" s="2"/>
      <c r="DD590" s="2"/>
      <c r="DE590" s="2"/>
      <c r="DF590" s="2"/>
      <c r="DG590" s="2"/>
      <c r="DH590" s="2"/>
      <c r="DI590" s="2"/>
      <c r="DJ590" s="2"/>
      <c r="DK590" s="2"/>
      <c r="DL590" s="2"/>
      <c r="DM590" s="2"/>
      <c r="DN590" s="2"/>
      <c r="DO590" s="2"/>
      <c r="DP590" s="2"/>
      <c r="DQ590" s="2"/>
      <c r="DR590" s="2"/>
      <c r="DS590" s="2"/>
      <c r="DT590" s="2"/>
      <c r="DU590" s="2"/>
      <c r="DV590" s="2"/>
      <c r="DW590" s="2"/>
      <c r="DX590" s="2"/>
      <c r="DY590" s="2"/>
      <c r="DZ590" s="2"/>
      <c r="EA590" s="2"/>
      <c r="EB590" s="2"/>
      <c r="EC590" s="2"/>
      <c r="ED590" s="2"/>
      <c r="EE590" s="2"/>
      <c r="EF590" s="2"/>
      <c r="EG590" s="2"/>
      <c r="EH590" s="2"/>
      <c r="EI590" s="2"/>
      <c r="EJ590" s="2"/>
      <c r="EK590" s="2"/>
      <c r="EL590" s="2"/>
      <c r="EM590" s="2"/>
      <c r="EN590" s="2"/>
      <c r="EO590" s="2"/>
      <c r="EP590" s="2"/>
      <c r="EQ590" s="2"/>
      <c r="ER590" s="2"/>
      <c r="ES590" s="2"/>
      <c r="ET590" s="2"/>
      <c r="EU590" s="2"/>
      <c r="EV590" s="2"/>
      <c r="EW590" s="2"/>
      <c r="EX590" s="2"/>
      <c r="EY590" s="2"/>
      <c r="EZ590" s="2"/>
      <c r="FA590" s="2"/>
    </row>
    <row r="591" spans="1:157" ht="1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c r="CG591" s="2"/>
      <c r="CH591" s="2"/>
      <c r="CI591" s="2"/>
      <c r="CJ591" s="2"/>
      <c r="CK591" s="2"/>
      <c r="CL591" s="2"/>
      <c r="CM591" s="2"/>
      <c r="CN591" s="2"/>
      <c r="CO591" s="2"/>
      <c r="CP591" s="2"/>
      <c r="CQ591" s="2"/>
      <c r="CR591" s="2"/>
      <c r="CS591" s="2"/>
      <c r="CT591" s="2"/>
      <c r="CU591" s="2"/>
      <c r="CV591" s="2"/>
      <c r="CW591" s="2"/>
      <c r="CX591" s="2"/>
      <c r="CY591" s="2"/>
      <c r="CZ591" s="2"/>
      <c r="DA591" s="2"/>
      <c r="DB591" s="2"/>
      <c r="DC591" s="2"/>
      <c r="DD591" s="2"/>
      <c r="DE591" s="2"/>
      <c r="DF591" s="2"/>
      <c r="DG591" s="2"/>
      <c r="DH591" s="2"/>
      <c r="DI591" s="2"/>
      <c r="DJ591" s="2"/>
      <c r="DK591" s="2"/>
      <c r="DL591" s="2"/>
      <c r="DM591" s="2"/>
      <c r="DN591" s="2"/>
      <c r="DO591" s="2"/>
      <c r="DP591" s="2"/>
      <c r="DQ591" s="2"/>
      <c r="DR591" s="2"/>
      <c r="DS591" s="2"/>
      <c r="DT591" s="2"/>
      <c r="DU591" s="2"/>
      <c r="DV591" s="2"/>
      <c r="DW591" s="2"/>
      <c r="DX591" s="2"/>
      <c r="DY591" s="2"/>
      <c r="DZ591" s="2"/>
      <c r="EA591" s="2"/>
      <c r="EB591" s="2"/>
      <c r="EC591" s="2"/>
      <c r="ED591" s="2"/>
      <c r="EE591" s="2"/>
      <c r="EF591" s="2"/>
      <c r="EG591" s="2"/>
      <c r="EH591" s="2"/>
      <c r="EI591" s="2"/>
      <c r="EJ591" s="2"/>
      <c r="EK591" s="2"/>
      <c r="EL591" s="2"/>
      <c r="EM591" s="2"/>
      <c r="EN591" s="2"/>
      <c r="EO591" s="2"/>
      <c r="EP591" s="2"/>
      <c r="EQ591" s="2"/>
      <c r="ER591" s="2"/>
      <c r="ES591" s="2"/>
      <c r="ET591" s="2"/>
      <c r="EU591" s="2"/>
      <c r="EV591" s="2"/>
      <c r="EW591" s="2"/>
      <c r="EX591" s="2"/>
      <c r="EY591" s="2"/>
      <c r="EZ591" s="2"/>
      <c r="FA591" s="2"/>
    </row>
    <row r="592" spans="1:157" ht="1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c r="CG592" s="2"/>
      <c r="CH592" s="2"/>
      <c r="CI592" s="2"/>
      <c r="CJ592" s="2"/>
      <c r="CK592" s="2"/>
      <c r="CL592" s="2"/>
      <c r="CM592" s="2"/>
      <c r="CN592" s="2"/>
      <c r="CO592" s="2"/>
      <c r="CP592" s="2"/>
      <c r="CQ592" s="2"/>
      <c r="CR592" s="2"/>
      <c r="CS592" s="2"/>
      <c r="CT592" s="2"/>
      <c r="CU592" s="2"/>
      <c r="CV592" s="2"/>
      <c r="CW592" s="2"/>
      <c r="CX592" s="2"/>
      <c r="CY592" s="2"/>
      <c r="CZ592" s="2"/>
      <c r="DA592" s="2"/>
      <c r="DB592" s="2"/>
      <c r="DC592" s="2"/>
      <c r="DD592" s="2"/>
      <c r="DE592" s="2"/>
      <c r="DF592" s="2"/>
      <c r="DG592" s="2"/>
      <c r="DH592" s="2"/>
      <c r="DI592" s="2"/>
      <c r="DJ592" s="2"/>
      <c r="DK592" s="2"/>
      <c r="DL592" s="2"/>
      <c r="DM592" s="2"/>
      <c r="DN592" s="2"/>
      <c r="DO592" s="2"/>
      <c r="DP592" s="2"/>
      <c r="DQ592" s="2"/>
      <c r="DR592" s="2"/>
      <c r="DS592" s="2"/>
      <c r="DT592" s="2"/>
      <c r="DU592" s="2"/>
      <c r="DV592" s="2"/>
      <c r="DW592" s="2"/>
      <c r="DX592" s="2"/>
      <c r="DY592" s="2"/>
      <c r="DZ592" s="2"/>
      <c r="EA592" s="2"/>
      <c r="EB592" s="2"/>
      <c r="EC592" s="2"/>
      <c r="ED592" s="2"/>
      <c r="EE592" s="2"/>
      <c r="EF592" s="2"/>
      <c r="EG592" s="2"/>
      <c r="EH592" s="2"/>
      <c r="EI592" s="2"/>
      <c r="EJ592" s="2"/>
      <c r="EK592" s="2"/>
      <c r="EL592" s="2"/>
      <c r="EM592" s="2"/>
      <c r="EN592" s="2"/>
      <c r="EO592" s="2"/>
      <c r="EP592" s="2"/>
      <c r="EQ592" s="2"/>
      <c r="ER592" s="2"/>
      <c r="ES592" s="2"/>
      <c r="ET592" s="2"/>
      <c r="EU592" s="2"/>
      <c r="EV592" s="2"/>
      <c r="EW592" s="2"/>
      <c r="EX592" s="2"/>
      <c r="EY592" s="2"/>
      <c r="EZ592" s="2"/>
      <c r="FA592" s="2"/>
    </row>
    <row r="593" spans="1:157" ht="1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c r="CG593" s="2"/>
      <c r="CH593" s="2"/>
      <c r="CI593" s="2"/>
      <c r="CJ593" s="2"/>
      <c r="CK593" s="2"/>
      <c r="CL593" s="2"/>
      <c r="CM593" s="2"/>
      <c r="CN593" s="2"/>
      <c r="CO593" s="2"/>
      <c r="CP593" s="2"/>
      <c r="CQ593" s="2"/>
      <c r="CR593" s="2"/>
      <c r="CS593" s="2"/>
      <c r="CT593" s="2"/>
      <c r="CU593" s="2"/>
      <c r="CV593" s="2"/>
      <c r="CW593" s="2"/>
      <c r="CX593" s="2"/>
      <c r="CY593" s="2"/>
      <c r="CZ593" s="2"/>
      <c r="DA593" s="2"/>
      <c r="DB593" s="2"/>
      <c r="DC593" s="2"/>
      <c r="DD593" s="2"/>
      <c r="DE593" s="2"/>
      <c r="DF593" s="2"/>
      <c r="DG593" s="2"/>
      <c r="DH593" s="2"/>
      <c r="DI593" s="2"/>
      <c r="DJ593" s="2"/>
      <c r="DK593" s="2"/>
      <c r="DL593" s="2"/>
      <c r="DM593" s="2"/>
      <c r="DN593" s="2"/>
      <c r="DO593" s="2"/>
      <c r="DP593" s="2"/>
      <c r="DQ593" s="2"/>
      <c r="DR593" s="2"/>
      <c r="DS593" s="2"/>
      <c r="DT593" s="2"/>
      <c r="DU593" s="2"/>
      <c r="DV593" s="2"/>
      <c r="DW593" s="2"/>
      <c r="DX593" s="2"/>
      <c r="DY593" s="2"/>
      <c r="DZ593" s="2"/>
      <c r="EA593" s="2"/>
      <c r="EB593" s="2"/>
      <c r="EC593" s="2"/>
      <c r="ED593" s="2"/>
      <c r="EE593" s="2"/>
      <c r="EF593" s="2"/>
      <c r="EG593" s="2"/>
      <c r="EH593" s="2"/>
      <c r="EI593" s="2"/>
      <c r="EJ593" s="2"/>
      <c r="EK593" s="2"/>
      <c r="EL593" s="2"/>
      <c r="EM593" s="2"/>
      <c r="EN593" s="2"/>
      <c r="EO593" s="2"/>
      <c r="EP593" s="2"/>
      <c r="EQ593" s="2"/>
      <c r="ER593" s="2"/>
      <c r="ES593" s="2"/>
      <c r="ET593" s="2"/>
      <c r="EU593" s="2"/>
      <c r="EV593" s="2"/>
      <c r="EW593" s="2"/>
      <c r="EX593" s="2"/>
      <c r="EY593" s="2"/>
      <c r="EZ593" s="2"/>
      <c r="FA593" s="2"/>
    </row>
    <row r="594" spans="1:157" ht="1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c r="CG594" s="2"/>
      <c r="CH594" s="2"/>
      <c r="CI594" s="2"/>
      <c r="CJ594" s="2"/>
      <c r="CK594" s="2"/>
      <c r="CL594" s="2"/>
      <c r="CM594" s="2"/>
      <c r="CN594" s="2"/>
      <c r="CO594" s="2"/>
      <c r="CP594" s="2"/>
      <c r="CQ594" s="2"/>
      <c r="CR594" s="2"/>
      <c r="CS594" s="2"/>
      <c r="CT594" s="2"/>
      <c r="CU594" s="2"/>
      <c r="CV594" s="2"/>
      <c r="CW594" s="2"/>
      <c r="CX594" s="2"/>
      <c r="CY594" s="2"/>
      <c r="CZ594" s="2"/>
      <c r="DA594" s="2"/>
      <c r="DB594" s="2"/>
      <c r="DC594" s="2"/>
      <c r="DD594" s="2"/>
      <c r="DE594" s="2"/>
      <c r="DF594" s="2"/>
      <c r="DG594" s="2"/>
      <c r="DH594" s="2"/>
      <c r="DI594" s="2"/>
      <c r="DJ594" s="2"/>
      <c r="DK594" s="2"/>
      <c r="DL594" s="2"/>
      <c r="DM594" s="2"/>
      <c r="DN594" s="2"/>
      <c r="DO594" s="2"/>
      <c r="DP594" s="2"/>
      <c r="DQ594" s="2"/>
      <c r="DR594" s="2"/>
      <c r="DS594" s="2"/>
      <c r="DT594" s="2"/>
      <c r="DU594" s="2"/>
      <c r="DV594" s="2"/>
      <c r="DW594" s="2"/>
      <c r="DX594" s="2"/>
      <c r="DY594" s="2"/>
      <c r="DZ594" s="2"/>
      <c r="EA594" s="2"/>
      <c r="EB594" s="2"/>
      <c r="EC594" s="2"/>
      <c r="ED594" s="2"/>
      <c r="EE594" s="2"/>
      <c r="EF594" s="2"/>
      <c r="EG594" s="2"/>
      <c r="EH594" s="2"/>
      <c r="EI594" s="2"/>
      <c r="EJ594" s="2"/>
      <c r="EK594" s="2"/>
      <c r="EL594" s="2"/>
      <c r="EM594" s="2"/>
      <c r="EN594" s="2"/>
      <c r="EO594" s="2"/>
      <c r="EP594" s="2"/>
      <c r="EQ594" s="2"/>
      <c r="ER594" s="2"/>
      <c r="ES594" s="2"/>
      <c r="ET594" s="2"/>
      <c r="EU594" s="2"/>
      <c r="EV594" s="2"/>
      <c r="EW594" s="2"/>
      <c r="EX594" s="2"/>
      <c r="EY594" s="2"/>
      <c r="EZ594" s="2"/>
      <c r="FA594" s="2"/>
    </row>
    <row r="595" spans="1:157" ht="1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c r="CG595" s="2"/>
      <c r="CH595" s="2"/>
      <c r="CI595" s="2"/>
      <c r="CJ595" s="2"/>
      <c r="CK595" s="2"/>
      <c r="CL595" s="2"/>
      <c r="CM595" s="2"/>
      <c r="CN595" s="2"/>
      <c r="CO595" s="2"/>
      <c r="CP595" s="2"/>
      <c r="CQ595" s="2"/>
      <c r="CR595" s="2"/>
      <c r="CS595" s="2"/>
      <c r="CT595" s="2"/>
      <c r="CU595" s="2"/>
      <c r="CV595" s="2"/>
      <c r="CW595" s="2"/>
      <c r="CX595" s="2"/>
      <c r="CY595" s="2"/>
      <c r="CZ595" s="2"/>
      <c r="DA595" s="2"/>
      <c r="DB595" s="2"/>
      <c r="DC595" s="2"/>
      <c r="DD595" s="2"/>
      <c r="DE595" s="2"/>
      <c r="DF595" s="2"/>
      <c r="DG595" s="2"/>
      <c r="DH595" s="2"/>
      <c r="DI595" s="2"/>
      <c r="DJ595" s="2"/>
      <c r="DK595" s="2"/>
      <c r="DL595" s="2"/>
      <c r="DM595" s="2"/>
      <c r="DN595" s="2"/>
      <c r="DO595" s="2"/>
      <c r="DP595" s="2"/>
      <c r="DQ595" s="2"/>
      <c r="DR595" s="2"/>
      <c r="DS595" s="2"/>
      <c r="DT595" s="2"/>
      <c r="DU595" s="2"/>
      <c r="DV595" s="2"/>
      <c r="DW595" s="2"/>
      <c r="DX595" s="2"/>
      <c r="DY595" s="2"/>
      <c r="DZ595" s="2"/>
      <c r="EA595" s="2"/>
      <c r="EB595" s="2"/>
      <c r="EC595" s="2"/>
      <c r="ED595" s="2"/>
      <c r="EE595" s="2"/>
      <c r="EF595" s="2"/>
      <c r="EG595" s="2"/>
      <c r="EH595" s="2"/>
      <c r="EI595" s="2"/>
      <c r="EJ595" s="2"/>
      <c r="EK595" s="2"/>
      <c r="EL595" s="2"/>
      <c r="EM595" s="2"/>
      <c r="EN595" s="2"/>
      <c r="EO595" s="2"/>
      <c r="EP595" s="2"/>
      <c r="EQ595" s="2"/>
      <c r="ER595" s="2"/>
      <c r="ES595" s="2"/>
      <c r="ET595" s="2"/>
      <c r="EU595" s="2"/>
      <c r="EV595" s="2"/>
      <c r="EW595" s="2"/>
      <c r="EX595" s="2"/>
      <c r="EY595" s="2"/>
      <c r="EZ595" s="2"/>
      <c r="FA595" s="2"/>
    </row>
    <row r="596" spans="1:157" ht="1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c r="CI596" s="2"/>
      <c r="CJ596" s="2"/>
      <c r="CK596" s="2"/>
      <c r="CL596" s="2"/>
      <c r="CM596" s="2"/>
      <c r="CN596" s="2"/>
      <c r="CO596" s="2"/>
      <c r="CP596" s="2"/>
      <c r="CQ596" s="2"/>
      <c r="CR596" s="2"/>
      <c r="CS596" s="2"/>
      <c r="CT596" s="2"/>
      <c r="CU596" s="2"/>
      <c r="CV596" s="2"/>
      <c r="CW596" s="2"/>
      <c r="CX596" s="2"/>
      <c r="CY596" s="2"/>
      <c r="CZ596" s="2"/>
      <c r="DA596" s="2"/>
      <c r="DB596" s="2"/>
      <c r="DC596" s="2"/>
      <c r="DD596" s="2"/>
      <c r="DE596" s="2"/>
      <c r="DF596" s="2"/>
      <c r="DG596" s="2"/>
      <c r="DH596" s="2"/>
      <c r="DI596" s="2"/>
      <c r="DJ596" s="2"/>
      <c r="DK596" s="2"/>
      <c r="DL596" s="2"/>
      <c r="DM596" s="2"/>
      <c r="DN596" s="2"/>
      <c r="DO596" s="2"/>
      <c r="DP596" s="2"/>
      <c r="DQ596" s="2"/>
      <c r="DR596" s="2"/>
      <c r="DS596" s="2"/>
      <c r="DT596" s="2"/>
      <c r="DU596" s="2"/>
      <c r="DV596" s="2"/>
      <c r="DW596" s="2"/>
      <c r="DX596" s="2"/>
      <c r="DY596" s="2"/>
      <c r="DZ596" s="2"/>
      <c r="EA596" s="2"/>
      <c r="EB596" s="2"/>
      <c r="EC596" s="2"/>
      <c r="ED596" s="2"/>
      <c r="EE596" s="2"/>
      <c r="EF596" s="2"/>
      <c r="EG596" s="2"/>
      <c r="EH596" s="2"/>
      <c r="EI596" s="2"/>
      <c r="EJ596" s="2"/>
      <c r="EK596" s="2"/>
      <c r="EL596" s="2"/>
      <c r="EM596" s="2"/>
      <c r="EN596" s="2"/>
      <c r="EO596" s="2"/>
      <c r="EP596" s="2"/>
      <c r="EQ596" s="2"/>
      <c r="ER596" s="2"/>
      <c r="ES596" s="2"/>
      <c r="ET596" s="2"/>
      <c r="EU596" s="2"/>
      <c r="EV596" s="2"/>
      <c r="EW596" s="2"/>
      <c r="EX596" s="2"/>
      <c r="EY596" s="2"/>
      <c r="EZ596" s="2"/>
      <c r="FA596" s="2"/>
    </row>
    <row r="597" spans="1:157" ht="1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J597" s="2"/>
      <c r="CK597" s="2"/>
      <c r="CL597" s="2"/>
      <c r="CM597" s="2"/>
      <c r="CN597" s="2"/>
      <c r="CO597" s="2"/>
      <c r="CP597" s="2"/>
      <c r="CQ597" s="2"/>
      <c r="CR597" s="2"/>
      <c r="CS597" s="2"/>
      <c r="CT597" s="2"/>
      <c r="CU597" s="2"/>
      <c r="CV597" s="2"/>
      <c r="CW597" s="2"/>
      <c r="CX597" s="2"/>
      <c r="CY597" s="2"/>
      <c r="CZ597" s="2"/>
      <c r="DA597" s="2"/>
      <c r="DB597" s="2"/>
      <c r="DC597" s="2"/>
      <c r="DD597" s="2"/>
      <c r="DE597" s="2"/>
      <c r="DF597" s="2"/>
      <c r="DG597" s="2"/>
      <c r="DH597" s="2"/>
      <c r="DI597" s="2"/>
      <c r="DJ597" s="2"/>
      <c r="DK597" s="2"/>
      <c r="DL597" s="2"/>
      <c r="DM597" s="2"/>
      <c r="DN597" s="2"/>
      <c r="DO597" s="2"/>
      <c r="DP597" s="2"/>
      <c r="DQ597" s="2"/>
      <c r="DR597" s="2"/>
      <c r="DS597" s="2"/>
      <c r="DT597" s="2"/>
      <c r="DU597" s="2"/>
      <c r="DV597" s="2"/>
      <c r="DW597" s="2"/>
      <c r="DX597" s="2"/>
      <c r="DY597" s="2"/>
      <c r="DZ597" s="2"/>
      <c r="EA597" s="2"/>
      <c r="EB597" s="2"/>
      <c r="EC597" s="2"/>
      <c r="ED597" s="2"/>
      <c r="EE597" s="2"/>
      <c r="EF597" s="2"/>
      <c r="EG597" s="2"/>
      <c r="EH597" s="2"/>
      <c r="EI597" s="2"/>
      <c r="EJ597" s="2"/>
      <c r="EK597" s="2"/>
      <c r="EL597" s="2"/>
      <c r="EM597" s="2"/>
      <c r="EN597" s="2"/>
      <c r="EO597" s="2"/>
      <c r="EP597" s="2"/>
      <c r="EQ597" s="2"/>
      <c r="ER597" s="2"/>
      <c r="ES597" s="2"/>
      <c r="ET597" s="2"/>
      <c r="EU597" s="2"/>
      <c r="EV597" s="2"/>
      <c r="EW597" s="2"/>
      <c r="EX597" s="2"/>
      <c r="EY597" s="2"/>
      <c r="EZ597" s="2"/>
      <c r="FA597" s="2"/>
    </row>
    <row r="598" spans="1:157" ht="1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c r="CG598" s="2"/>
      <c r="CH598" s="2"/>
      <c r="CI598" s="2"/>
      <c r="CJ598" s="2"/>
      <c r="CK598" s="2"/>
      <c r="CL598" s="2"/>
      <c r="CM598" s="2"/>
      <c r="CN598" s="2"/>
      <c r="CO598" s="2"/>
      <c r="CP598" s="2"/>
      <c r="CQ598" s="2"/>
      <c r="CR598" s="2"/>
      <c r="CS598" s="2"/>
      <c r="CT598" s="2"/>
      <c r="CU598" s="2"/>
      <c r="CV598" s="2"/>
      <c r="CW598" s="2"/>
      <c r="CX598" s="2"/>
      <c r="CY598" s="2"/>
      <c r="CZ598" s="2"/>
      <c r="DA598" s="2"/>
      <c r="DB598" s="2"/>
      <c r="DC598" s="2"/>
      <c r="DD598" s="2"/>
      <c r="DE598" s="2"/>
      <c r="DF598" s="2"/>
      <c r="DG598" s="2"/>
      <c r="DH598" s="2"/>
      <c r="DI598" s="2"/>
      <c r="DJ598" s="2"/>
      <c r="DK598" s="2"/>
      <c r="DL598" s="2"/>
      <c r="DM598" s="2"/>
      <c r="DN598" s="2"/>
      <c r="DO598" s="2"/>
      <c r="DP598" s="2"/>
      <c r="DQ598" s="2"/>
      <c r="DR598" s="2"/>
      <c r="DS598" s="2"/>
      <c r="DT598" s="2"/>
      <c r="DU598" s="2"/>
      <c r="DV598" s="2"/>
      <c r="DW598" s="2"/>
      <c r="DX598" s="2"/>
      <c r="DY598" s="2"/>
      <c r="DZ598" s="2"/>
      <c r="EA598" s="2"/>
      <c r="EB598" s="2"/>
      <c r="EC598" s="2"/>
      <c r="ED598" s="2"/>
      <c r="EE598" s="2"/>
      <c r="EF598" s="2"/>
      <c r="EG598" s="2"/>
      <c r="EH598" s="2"/>
      <c r="EI598" s="2"/>
      <c r="EJ598" s="2"/>
      <c r="EK598" s="2"/>
      <c r="EL598" s="2"/>
      <c r="EM598" s="2"/>
      <c r="EN598" s="2"/>
      <c r="EO598" s="2"/>
      <c r="EP598" s="2"/>
      <c r="EQ598" s="2"/>
      <c r="ER598" s="2"/>
      <c r="ES598" s="2"/>
      <c r="ET598" s="2"/>
      <c r="EU598" s="2"/>
      <c r="EV598" s="2"/>
      <c r="EW598" s="2"/>
      <c r="EX598" s="2"/>
      <c r="EY598" s="2"/>
      <c r="EZ598" s="2"/>
      <c r="FA598" s="2"/>
    </row>
    <row r="599" spans="1:157" ht="1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c r="CG599" s="2"/>
      <c r="CH599" s="2"/>
      <c r="CI599" s="2"/>
      <c r="CJ599" s="2"/>
      <c r="CK599" s="2"/>
      <c r="CL599" s="2"/>
      <c r="CM599" s="2"/>
      <c r="CN599" s="2"/>
      <c r="CO599" s="2"/>
      <c r="CP599" s="2"/>
      <c r="CQ599" s="2"/>
      <c r="CR599" s="2"/>
      <c r="CS599" s="2"/>
      <c r="CT599" s="2"/>
      <c r="CU599" s="2"/>
      <c r="CV599" s="2"/>
      <c r="CW599" s="2"/>
      <c r="CX599" s="2"/>
      <c r="CY599" s="2"/>
      <c r="CZ599" s="2"/>
      <c r="DA599" s="2"/>
      <c r="DB599" s="2"/>
      <c r="DC599" s="2"/>
      <c r="DD599" s="2"/>
      <c r="DE599" s="2"/>
      <c r="DF599" s="2"/>
      <c r="DG599" s="2"/>
      <c r="DH599" s="2"/>
      <c r="DI599" s="2"/>
      <c r="DJ599" s="2"/>
      <c r="DK599" s="2"/>
      <c r="DL599" s="2"/>
      <c r="DM599" s="2"/>
      <c r="DN599" s="2"/>
      <c r="DO599" s="2"/>
      <c r="DP599" s="2"/>
      <c r="DQ599" s="2"/>
      <c r="DR599" s="2"/>
      <c r="DS599" s="2"/>
      <c r="DT599" s="2"/>
      <c r="DU599" s="2"/>
      <c r="DV599" s="2"/>
      <c r="DW599" s="2"/>
      <c r="DX599" s="2"/>
      <c r="DY599" s="2"/>
      <c r="DZ599" s="2"/>
      <c r="EA599" s="2"/>
      <c r="EB599" s="2"/>
      <c r="EC599" s="2"/>
      <c r="ED599" s="2"/>
      <c r="EE599" s="2"/>
      <c r="EF599" s="2"/>
      <c r="EG599" s="2"/>
      <c r="EH599" s="2"/>
      <c r="EI599" s="2"/>
      <c r="EJ599" s="2"/>
      <c r="EK599" s="2"/>
      <c r="EL599" s="2"/>
      <c r="EM599" s="2"/>
      <c r="EN599" s="2"/>
      <c r="EO599" s="2"/>
      <c r="EP599" s="2"/>
      <c r="EQ599" s="2"/>
      <c r="ER599" s="2"/>
      <c r="ES599" s="2"/>
      <c r="ET599" s="2"/>
      <c r="EU599" s="2"/>
      <c r="EV599" s="2"/>
      <c r="EW599" s="2"/>
      <c r="EX599" s="2"/>
      <c r="EY599" s="2"/>
      <c r="EZ599" s="2"/>
      <c r="FA599" s="2"/>
    </row>
    <row r="600" spans="1:157" ht="1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c r="CG600" s="2"/>
      <c r="CH600" s="2"/>
      <c r="CI600" s="2"/>
      <c r="CJ600" s="2"/>
      <c r="CK600" s="2"/>
      <c r="CL600" s="2"/>
      <c r="CM600" s="2"/>
      <c r="CN600" s="2"/>
      <c r="CO600" s="2"/>
      <c r="CP600" s="2"/>
      <c r="CQ600" s="2"/>
      <c r="CR600" s="2"/>
      <c r="CS600" s="2"/>
      <c r="CT600" s="2"/>
      <c r="CU600" s="2"/>
      <c r="CV600" s="2"/>
      <c r="CW600" s="2"/>
      <c r="CX600" s="2"/>
      <c r="CY600" s="2"/>
      <c r="CZ600" s="2"/>
      <c r="DA600" s="2"/>
      <c r="DB600" s="2"/>
      <c r="DC600" s="2"/>
      <c r="DD600" s="2"/>
      <c r="DE600" s="2"/>
      <c r="DF600" s="2"/>
      <c r="DG600" s="2"/>
      <c r="DH600" s="2"/>
      <c r="DI600" s="2"/>
      <c r="DJ600" s="2"/>
      <c r="DK600" s="2"/>
      <c r="DL600" s="2"/>
      <c r="DM600" s="2"/>
      <c r="DN600" s="2"/>
      <c r="DO600" s="2"/>
      <c r="DP600" s="2"/>
      <c r="DQ600" s="2"/>
      <c r="DR600" s="2"/>
      <c r="DS600" s="2"/>
      <c r="DT600" s="2"/>
      <c r="DU600" s="2"/>
      <c r="DV600" s="2"/>
      <c r="DW600" s="2"/>
      <c r="DX600" s="2"/>
      <c r="DY600" s="2"/>
      <c r="DZ600" s="2"/>
      <c r="EA600" s="2"/>
      <c r="EB600" s="2"/>
      <c r="EC600" s="2"/>
      <c r="ED600" s="2"/>
      <c r="EE600" s="2"/>
      <c r="EF600" s="2"/>
      <c r="EG600" s="2"/>
      <c r="EH600" s="2"/>
      <c r="EI600" s="2"/>
      <c r="EJ600" s="2"/>
      <c r="EK600" s="2"/>
      <c r="EL600" s="2"/>
      <c r="EM600" s="2"/>
      <c r="EN600" s="2"/>
      <c r="EO600" s="2"/>
      <c r="EP600" s="2"/>
      <c r="EQ600" s="2"/>
      <c r="ER600" s="2"/>
      <c r="ES600" s="2"/>
      <c r="ET600" s="2"/>
      <c r="EU600" s="2"/>
      <c r="EV600" s="2"/>
      <c r="EW600" s="2"/>
      <c r="EX600" s="2"/>
      <c r="EY600" s="2"/>
      <c r="EZ600" s="2"/>
      <c r="FA600" s="2"/>
    </row>
    <row r="601" spans="1:157" ht="1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c r="CG601" s="2"/>
      <c r="CH601" s="2"/>
      <c r="CI601" s="2"/>
      <c r="CJ601" s="2"/>
      <c r="CK601" s="2"/>
      <c r="CL601" s="2"/>
      <c r="CM601" s="2"/>
      <c r="CN601" s="2"/>
      <c r="CO601" s="2"/>
      <c r="CP601" s="2"/>
      <c r="CQ601" s="2"/>
      <c r="CR601" s="2"/>
      <c r="CS601" s="2"/>
      <c r="CT601" s="2"/>
      <c r="CU601" s="2"/>
      <c r="CV601" s="2"/>
      <c r="CW601" s="2"/>
      <c r="CX601" s="2"/>
      <c r="CY601" s="2"/>
      <c r="CZ601" s="2"/>
      <c r="DA601" s="2"/>
      <c r="DB601" s="2"/>
      <c r="DC601" s="2"/>
      <c r="DD601" s="2"/>
      <c r="DE601" s="2"/>
      <c r="DF601" s="2"/>
      <c r="DG601" s="2"/>
      <c r="DH601" s="2"/>
      <c r="DI601" s="2"/>
      <c r="DJ601" s="2"/>
      <c r="DK601" s="2"/>
      <c r="DL601" s="2"/>
      <c r="DM601" s="2"/>
      <c r="DN601" s="2"/>
      <c r="DO601" s="2"/>
      <c r="DP601" s="2"/>
      <c r="DQ601" s="2"/>
      <c r="DR601" s="2"/>
      <c r="DS601" s="2"/>
      <c r="DT601" s="2"/>
      <c r="DU601" s="2"/>
      <c r="DV601" s="2"/>
      <c r="DW601" s="2"/>
      <c r="DX601" s="2"/>
      <c r="DY601" s="2"/>
      <c r="DZ601" s="2"/>
      <c r="EA601" s="2"/>
      <c r="EB601" s="2"/>
      <c r="EC601" s="2"/>
      <c r="ED601" s="2"/>
      <c r="EE601" s="2"/>
      <c r="EF601" s="2"/>
      <c r="EG601" s="2"/>
      <c r="EH601" s="2"/>
      <c r="EI601" s="2"/>
      <c r="EJ601" s="2"/>
      <c r="EK601" s="2"/>
      <c r="EL601" s="2"/>
      <c r="EM601" s="2"/>
      <c r="EN601" s="2"/>
      <c r="EO601" s="2"/>
      <c r="EP601" s="2"/>
      <c r="EQ601" s="2"/>
      <c r="ER601" s="2"/>
      <c r="ES601" s="2"/>
      <c r="ET601" s="2"/>
      <c r="EU601" s="2"/>
      <c r="EV601" s="2"/>
      <c r="EW601" s="2"/>
      <c r="EX601" s="2"/>
      <c r="EY601" s="2"/>
      <c r="EZ601" s="2"/>
      <c r="FA601" s="2"/>
    </row>
    <row r="602" spans="1:157" ht="1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2"/>
      <c r="CH602" s="2"/>
      <c r="CI602" s="2"/>
      <c r="CJ602" s="2"/>
      <c r="CK602" s="2"/>
      <c r="CL602" s="2"/>
      <c r="CM602" s="2"/>
      <c r="CN602" s="2"/>
      <c r="CO602" s="2"/>
      <c r="CP602" s="2"/>
      <c r="CQ602" s="2"/>
      <c r="CR602" s="2"/>
      <c r="CS602" s="2"/>
      <c r="CT602" s="2"/>
      <c r="CU602" s="2"/>
      <c r="CV602" s="2"/>
      <c r="CW602" s="2"/>
      <c r="CX602" s="2"/>
      <c r="CY602" s="2"/>
      <c r="CZ602" s="2"/>
      <c r="DA602" s="2"/>
      <c r="DB602" s="2"/>
      <c r="DC602" s="2"/>
      <c r="DD602" s="2"/>
      <c r="DE602" s="2"/>
      <c r="DF602" s="2"/>
      <c r="DG602" s="2"/>
      <c r="DH602" s="2"/>
      <c r="DI602" s="2"/>
      <c r="DJ602" s="2"/>
      <c r="DK602" s="2"/>
      <c r="DL602" s="2"/>
      <c r="DM602" s="2"/>
      <c r="DN602" s="2"/>
      <c r="DO602" s="2"/>
      <c r="DP602" s="2"/>
      <c r="DQ602" s="2"/>
      <c r="DR602" s="2"/>
      <c r="DS602" s="2"/>
      <c r="DT602" s="2"/>
      <c r="DU602" s="2"/>
      <c r="DV602" s="2"/>
      <c r="DW602" s="2"/>
      <c r="DX602" s="2"/>
      <c r="DY602" s="2"/>
      <c r="DZ602" s="2"/>
      <c r="EA602" s="2"/>
      <c r="EB602" s="2"/>
      <c r="EC602" s="2"/>
      <c r="ED602" s="2"/>
      <c r="EE602" s="2"/>
      <c r="EF602" s="2"/>
      <c r="EG602" s="2"/>
      <c r="EH602" s="2"/>
      <c r="EI602" s="2"/>
      <c r="EJ602" s="2"/>
      <c r="EK602" s="2"/>
      <c r="EL602" s="2"/>
      <c r="EM602" s="2"/>
      <c r="EN602" s="2"/>
      <c r="EO602" s="2"/>
      <c r="EP602" s="2"/>
      <c r="EQ602" s="2"/>
      <c r="ER602" s="2"/>
      <c r="ES602" s="2"/>
      <c r="ET602" s="2"/>
      <c r="EU602" s="2"/>
      <c r="EV602" s="2"/>
      <c r="EW602" s="2"/>
      <c r="EX602" s="2"/>
      <c r="EY602" s="2"/>
      <c r="EZ602" s="2"/>
      <c r="FA602" s="2"/>
    </row>
    <row r="603" spans="1:157" ht="1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c r="CG603" s="2"/>
      <c r="CH603" s="2"/>
      <c r="CI603" s="2"/>
      <c r="CJ603" s="2"/>
      <c r="CK603" s="2"/>
      <c r="CL603" s="2"/>
      <c r="CM603" s="2"/>
      <c r="CN603" s="2"/>
      <c r="CO603" s="2"/>
      <c r="CP603" s="2"/>
      <c r="CQ603" s="2"/>
      <c r="CR603" s="2"/>
      <c r="CS603" s="2"/>
      <c r="CT603" s="2"/>
      <c r="CU603" s="2"/>
      <c r="CV603" s="2"/>
      <c r="CW603" s="2"/>
      <c r="CX603" s="2"/>
      <c r="CY603" s="2"/>
      <c r="CZ603" s="2"/>
      <c r="DA603" s="2"/>
      <c r="DB603" s="2"/>
      <c r="DC603" s="2"/>
      <c r="DD603" s="2"/>
      <c r="DE603" s="2"/>
      <c r="DF603" s="2"/>
      <c r="DG603" s="2"/>
      <c r="DH603" s="2"/>
      <c r="DI603" s="2"/>
      <c r="DJ603" s="2"/>
      <c r="DK603" s="2"/>
      <c r="DL603" s="2"/>
      <c r="DM603" s="2"/>
      <c r="DN603" s="2"/>
      <c r="DO603" s="2"/>
      <c r="DP603" s="2"/>
      <c r="DQ603" s="2"/>
      <c r="DR603" s="2"/>
      <c r="DS603" s="2"/>
      <c r="DT603" s="2"/>
      <c r="DU603" s="2"/>
      <c r="DV603" s="2"/>
      <c r="DW603" s="2"/>
      <c r="DX603" s="2"/>
      <c r="DY603" s="2"/>
      <c r="DZ603" s="2"/>
      <c r="EA603" s="2"/>
      <c r="EB603" s="2"/>
      <c r="EC603" s="2"/>
      <c r="ED603" s="2"/>
      <c r="EE603" s="2"/>
      <c r="EF603" s="2"/>
      <c r="EG603" s="2"/>
      <c r="EH603" s="2"/>
      <c r="EI603" s="2"/>
      <c r="EJ603" s="2"/>
      <c r="EK603" s="2"/>
      <c r="EL603" s="2"/>
      <c r="EM603" s="2"/>
      <c r="EN603" s="2"/>
      <c r="EO603" s="2"/>
      <c r="EP603" s="2"/>
      <c r="EQ603" s="2"/>
      <c r="ER603" s="2"/>
      <c r="ES603" s="2"/>
      <c r="ET603" s="2"/>
      <c r="EU603" s="2"/>
      <c r="EV603" s="2"/>
      <c r="EW603" s="2"/>
      <c r="EX603" s="2"/>
      <c r="EY603" s="2"/>
      <c r="EZ603" s="2"/>
      <c r="FA603" s="2"/>
    </row>
    <row r="604" spans="1:157" ht="1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c r="CG604" s="2"/>
      <c r="CH604" s="2"/>
      <c r="CI604" s="2"/>
      <c r="CJ604" s="2"/>
      <c r="CK604" s="2"/>
      <c r="CL604" s="2"/>
      <c r="CM604" s="2"/>
      <c r="CN604" s="2"/>
      <c r="CO604" s="2"/>
      <c r="CP604" s="2"/>
      <c r="CQ604" s="2"/>
      <c r="CR604" s="2"/>
      <c r="CS604" s="2"/>
      <c r="CT604" s="2"/>
      <c r="CU604" s="2"/>
      <c r="CV604" s="2"/>
      <c r="CW604" s="2"/>
      <c r="CX604" s="2"/>
      <c r="CY604" s="2"/>
      <c r="CZ604" s="2"/>
      <c r="DA604" s="2"/>
      <c r="DB604" s="2"/>
      <c r="DC604" s="2"/>
      <c r="DD604" s="2"/>
      <c r="DE604" s="2"/>
      <c r="DF604" s="2"/>
      <c r="DG604" s="2"/>
      <c r="DH604" s="2"/>
      <c r="DI604" s="2"/>
      <c r="DJ604" s="2"/>
      <c r="DK604" s="2"/>
      <c r="DL604" s="2"/>
      <c r="DM604" s="2"/>
      <c r="DN604" s="2"/>
      <c r="DO604" s="2"/>
      <c r="DP604" s="2"/>
      <c r="DQ604" s="2"/>
      <c r="DR604" s="2"/>
      <c r="DS604" s="2"/>
      <c r="DT604" s="2"/>
      <c r="DU604" s="2"/>
      <c r="DV604" s="2"/>
      <c r="DW604" s="2"/>
      <c r="DX604" s="2"/>
      <c r="DY604" s="2"/>
      <c r="DZ604" s="2"/>
      <c r="EA604" s="2"/>
      <c r="EB604" s="2"/>
      <c r="EC604" s="2"/>
      <c r="ED604" s="2"/>
      <c r="EE604" s="2"/>
      <c r="EF604" s="2"/>
      <c r="EG604" s="2"/>
      <c r="EH604" s="2"/>
      <c r="EI604" s="2"/>
      <c r="EJ604" s="2"/>
      <c r="EK604" s="2"/>
      <c r="EL604" s="2"/>
      <c r="EM604" s="2"/>
      <c r="EN604" s="2"/>
      <c r="EO604" s="2"/>
      <c r="EP604" s="2"/>
      <c r="EQ604" s="2"/>
      <c r="ER604" s="2"/>
      <c r="ES604" s="2"/>
      <c r="ET604" s="2"/>
      <c r="EU604" s="2"/>
      <c r="EV604" s="2"/>
      <c r="EW604" s="2"/>
      <c r="EX604" s="2"/>
      <c r="EY604" s="2"/>
      <c r="EZ604" s="2"/>
      <c r="FA604" s="2"/>
    </row>
    <row r="605" spans="1:157" ht="1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c r="CG605" s="2"/>
      <c r="CH605" s="2"/>
      <c r="CI605" s="2"/>
      <c r="CJ605" s="2"/>
      <c r="CK605" s="2"/>
      <c r="CL605" s="2"/>
      <c r="CM605" s="2"/>
      <c r="CN605" s="2"/>
      <c r="CO605" s="2"/>
      <c r="CP605" s="2"/>
      <c r="CQ605" s="2"/>
      <c r="CR605" s="2"/>
      <c r="CS605" s="2"/>
      <c r="CT605" s="2"/>
      <c r="CU605" s="2"/>
      <c r="CV605" s="2"/>
      <c r="CW605" s="2"/>
      <c r="CX605" s="2"/>
      <c r="CY605" s="2"/>
      <c r="CZ605" s="2"/>
      <c r="DA605" s="2"/>
      <c r="DB605" s="2"/>
      <c r="DC605" s="2"/>
      <c r="DD605" s="2"/>
      <c r="DE605" s="2"/>
      <c r="DF605" s="2"/>
      <c r="DG605" s="2"/>
      <c r="DH605" s="2"/>
      <c r="DI605" s="2"/>
      <c r="DJ605" s="2"/>
      <c r="DK605" s="2"/>
      <c r="DL605" s="2"/>
      <c r="DM605" s="2"/>
      <c r="DN605" s="2"/>
      <c r="DO605" s="2"/>
      <c r="DP605" s="2"/>
      <c r="DQ605" s="2"/>
      <c r="DR605" s="2"/>
      <c r="DS605" s="2"/>
      <c r="DT605" s="2"/>
      <c r="DU605" s="2"/>
      <c r="DV605" s="2"/>
      <c r="DW605" s="2"/>
      <c r="DX605" s="2"/>
      <c r="DY605" s="2"/>
      <c r="DZ605" s="2"/>
      <c r="EA605" s="2"/>
      <c r="EB605" s="2"/>
      <c r="EC605" s="2"/>
      <c r="ED605" s="2"/>
      <c r="EE605" s="2"/>
      <c r="EF605" s="2"/>
      <c r="EG605" s="2"/>
      <c r="EH605" s="2"/>
      <c r="EI605" s="2"/>
      <c r="EJ605" s="2"/>
      <c r="EK605" s="2"/>
      <c r="EL605" s="2"/>
      <c r="EM605" s="2"/>
      <c r="EN605" s="2"/>
      <c r="EO605" s="2"/>
      <c r="EP605" s="2"/>
      <c r="EQ605" s="2"/>
      <c r="ER605" s="2"/>
      <c r="ES605" s="2"/>
      <c r="ET605" s="2"/>
      <c r="EU605" s="2"/>
      <c r="EV605" s="2"/>
      <c r="EW605" s="2"/>
      <c r="EX605" s="2"/>
      <c r="EY605" s="2"/>
      <c r="EZ605" s="2"/>
      <c r="FA605" s="2"/>
    </row>
    <row r="606" spans="1:157" ht="1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2"/>
      <c r="DF606" s="2"/>
      <c r="DG606" s="2"/>
      <c r="DH606" s="2"/>
      <c r="DI606" s="2"/>
      <c r="DJ606" s="2"/>
      <c r="DK606" s="2"/>
      <c r="DL606" s="2"/>
      <c r="DM606" s="2"/>
      <c r="DN606" s="2"/>
      <c r="DO606" s="2"/>
      <c r="DP606" s="2"/>
      <c r="DQ606" s="2"/>
      <c r="DR606" s="2"/>
      <c r="DS606" s="2"/>
      <c r="DT606" s="2"/>
      <c r="DU606" s="2"/>
      <c r="DV606" s="2"/>
      <c r="DW606" s="2"/>
      <c r="DX606" s="2"/>
      <c r="DY606" s="2"/>
      <c r="DZ606" s="2"/>
      <c r="EA606" s="2"/>
      <c r="EB606" s="2"/>
      <c r="EC606" s="2"/>
      <c r="ED606" s="2"/>
      <c r="EE606" s="2"/>
      <c r="EF606" s="2"/>
      <c r="EG606" s="2"/>
      <c r="EH606" s="2"/>
      <c r="EI606" s="2"/>
      <c r="EJ606" s="2"/>
      <c r="EK606" s="2"/>
      <c r="EL606" s="2"/>
      <c r="EM606" s="2"/>
      <c r="EN606" s="2"/>
      <c r="EO606" s="2"/>
      <c r="EP606" s="2"/>
      <c r="EQ606" s="2"/>
      <c r="ER606" s="2"/>
      <c r="ES606" s="2"/>
      <c r="ET606" s="2"/>
      <c r="EU606" s="2"/>
      <c r="EV606" s="2"/>
      <c r="EW606" s="2"/>
      <c r="EX606" s="2"/>
      <c r="EY606" s="2"/>
      <c r="EZ606" s="2"/>
      <c r="FA606" s="2"/>
    </row>
    <row r="607" spans="1:157" ht="1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c r="CZ607" s="2"/>
      <c r="DA607" s="2"/>
      <c r="DB607" s="2"/>
      <c r="DC607" s="2"/>
      <c r="DD607" s="2"/>
      <c r="DE607" s="2"/>
      <c r="DF607" s="2"/>
      <c r="DG607" s="2"/>
      <c r="DH607" s="2"/>
      <c r="DI607" s="2"/>
      <c r="DJ607" s="2"/>
      <c r="DK607" s="2"/>
      <c r="DL607" s="2"/>
      <c r="DM607" s="2"/>
      <c r="DN607" s="2"/>
      <c r="DO607" s="2"/>
      <c r="DP607" s="2"/>
      <c r="DQ607" s="2"/>
      <c r="DR607" s="2"/>
      <c r="DS607" s="2"/>
      <c r="DT607" s="2"/>
      <c r="DU607" s="2"/>
      <c r="DV607" s="2"/>
      <c r="DW607" s="2"/>
      <c r="DX607" s="2"/>
      <c r="DY607" s="2"/>
      <c r="DZ607" s="2"/>
      <c r="EA607" s="2"/>
      <c r="EB607" s="2"/>
      <c r="EC607" s="2"/>
      <c r="ED607" s="2"/>
      <c r="EE607" s="2"/>
      <c r="EF607" s="2"/>
      <c r="EG607" s="2"/>
      <c r="EH607" s="2"/>
      <c r="EI607" s="2"/>
      <c r="EJ607" s="2"/>
      <c r="EK607" s="2"/>
      <c r="EL607" s="2"/>
      <c r="EM607" s="2"/>
      <c r="EN607" s="2"/>
      <c r="EO607" s="2"/>
      <c r="EP607" s="2"/>
      <c r="EQ607" s="2"/>
      <c r="ER607" s="2"/>
      <c r="ES607" s="2"/>
      <c r="ET607" s="2"/>
      <c r="EU607" s="2"/>
      <c r="EV607" s="2"/>
      <c r="EW607" s="2"/>
      <c r="EX607" s="2"/>
      <c r="EY607" s="2"/>
      <c r="EZ607" s="2"/>
      <c r="FA607" s="2"/>
    </row>
    <row r="608" spans="1:157" ht="1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2"/>
      <c r="CY608" s="2"/>
      <c r="CZ608" s="2"/>
      <c r="DA608" s="2"/>
      <c r="DB608" s="2"/>
      <c r="DC608" s="2"/>
      <c r="DD608" s="2"/>
      <c r="DE608" s="2"/>
      <c r="DF608" s="2"/>
      <c r="DG608" s="2"/>
      <c r="DH608" s="2"/>
      <c r="DI608" s="2"/>
      <c r="DJ608" s="2"/>
      <c r="DK608" s="2"/>
      <c r="DL608" s="2"/>
      <c r="DM608" s="2"/>
      <c r="DN608" s="2"/>
      <c r="DO608" s="2"/>
      <c r="DP608" s="2"/>
      <c r="DQ608" s="2"/>
      <c r="DR608" s="2"/>
      <c r="DS608" s="2"/>
      <c r="DT608" s="2"/>
      <c r="DU608" s="2"/>
      <c r="DV608" s="2"/>
      <c r="DW608" s="2"/>
      <c r="DX608" s="2"/>
      <c r="DY608" s="2"/>
      <c r="DZ608" s="2"/>
      <c r="EA608" s="2"/>
      <c r="EB608" s="2"/>
      <c r="EC608" s="2"/>
      <c r="ED608" s="2"/>
      <c r="EE608" s="2"/>
      <c r="EF608" s="2"/>
      <c r="EG608" s="2"/>
      <c r="EH608" s="2"/>
      <c r="EI608" s="2"/>
      <c r="EJ608" s="2"/>
      <c r="EK608" s="2"/>
      <c r="EL608" s="2"/>
      <c r="EM608" s="2"/>
      <c r="EN608" s="2"/>
      <c r="EO608" s="2"/>
      <c r="EP608" s="2"/>
      <c r="EQ608" s="2"/>
      <c r="ER608" s="2"/>
      <c r="ES608" s="2"/>
      <c r="ET608" s="2"/>
      <c r="EU608" s="2"/>
      <c r="EV608" s="2"/>
      <c r="EW608" s="2"/>
      <c r="EX608" s="2"/>
      <c r="EY608" s="2"/>
      <c r="EZ608" s="2"/>
      <c r="FA608" s="2"/>
    </row>
    <row r="609" spans="1:157" ht="1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c r="CG609" s="2"/>
      <c r="CH609" s="2"/>
      <c r="CI609" s="2"/>
      <c r="CJ609" s="2"/>
      <c r="CK609" s="2"/>
      <c r="CL609" s="2"/>
      <c r="CM609" s="2"/>
      <c r="CN609" s="2"/>
      <c r="CO609" s="2"/>
      <c r="CP609" s="2"/>
      <c r="CQ609" s="2"/>
      <c r="CR609" s="2"/>
      <c r="CS609" s="2"/>
      <c r="CT609" s="2"/>
      <c r="CU609" s="2"/>
      <c r="CV609" s="2"/>
      <c r="CW609" s="2"/>
      <c r="CX609" s="2"/>
      <c r="CY609" s="2"/>
      <c r="CZ609" s="2"/>
      <c r="DA609" s="2"/>
      <c r="DB609" s="2"/>
      <c r="DC609" s="2"/>
      <c r="DD609" s="2"/>
      <c r="DE609" s="2"/>
      <c r="DF609" s="2"/>
      <c r="DG609" s="2"/>
      <c r="DH609" s="2"/>
      <c r="DI609" s="2"/>
      <c r="DJ609" s="2"/>
      <c r="DK609" s="2"/>
      <c r="DL609" s="2"/>
      <c r="DM609" s="2"/>
      <c r="DN609" s="2"/>
      <c r="DO609" s="2"/>
      <c r="DP609" s="2"/>
      <c r="DQ609" s="2"/>
      <c r="DR609" s="2"/>
      <c r="DS609" s="2"/>
      <c r="DT609" s="2"/>
      <c r="DU609" s="2"/>
      <c r="DV609" s="2"/>
      <c r="DW609" s="2"/>
      <c r="DX609" s="2"/>
      <c r="DY609" s="2"/>
      <c r="DZ609" s="2"/>
      <c r="EA609" s="2"/>
      <c r="EB609" s="2"/>
      <c r="EC609" s="2"/>
      <c r="ED609" s="2"/>
      <c r="EE609" s="2"/>
      <c r="EF609" s="2"/>
      <c r="EG609" s="2"/>
      <c r="EH609" s="2"/>
      <c r="EI609" s="2"/>
      <c r="EJ609" s="2"/>
      <c r="EK609" s="2"/>
      <c r="EL609" s="2"/>
      <c r="EM609" s="2"/>
      <c r="EN609" s="2"/>
      <c r="EO609" s="2"/>
      <c r="EP609" s="2"/>
      <c r="EQ609" s="2"/>
      <c r="ER609" s="2"/>
      <c r="ES609" s="2"/>
      <c r="ET609" s="2"/>
      <c r="EU609" s="2"/>
      <c r="EV609" s="2"/>
      <c r="EW609" s="2"/>
      <c r="EX609" s="2"/>
      <c r="EY609" s="2"/>
      <c r="EZ609" s="2"/>
      <c r="FA609" s="2"/>
    </row>
    <row r="610" spans="1:157" ht="1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c r="CG610" s="2"/>
      <c r="CH610" s="2"/>
      <c r="CI610" s="2"/>
      <c r="CJ610" s="2"/>
      <c r="CK610" s="2"/>
      <c r="CL610" s="2"/>
      <c r="CM610" s="2"/>
      <c r="CN610" s="2"/>
      <c r="CO610" s="2"/>
      <c r="CP610" s="2"/>
      <c r="CQ610" s="2"/>
      <c r="CR610" s="2"/>
      <c r="CS610" s="2"/>
      <c r="CT610" s="2"/>
      <c r="CU610" s="2"/>
      <c r="CV610" s="2"/>
      <c r="CW610" s="2"/>
      <c r="CX610" s="2"/>
      <c r="CY610" s="2"/>
      <c r="CZ610" s="2"/>
      <c r="DA610" s="2"/>
      <c r="DB610" s="2"/>
      <c r="DC610" s="2"/>
      <c r="DD610" s="2"/>
      <c r="DE610" s="2"/>
      <c r="DF610" s="2"/>
      <c r="DG610" s="2"/>
      <c r="DH610" s="2"/>
      <c r="DI610" s="2"/>
      <c r="DJ610" s="2"/>
      <c r="DK610" s="2"/>
      <c r="DL610" s="2"/>
      <c r="DM610" s="2"/>
      <c r="DN610" s="2"/>
      <c r="DO610" s="2"/>
      <c r="DP610" s="2"/>
      <c r="DQ610" s="2"/>
      <c r="DR610" s="2"/>
      <c r="DS610" s="2"/>
      <c r="DT610" s="2"/>
      <c r="DU610" s="2"/>
      <c r="DV610" s="2"/>
      <c r="DW610" s="2"/>
      <c r="DX610" s="2"/>
      <c r="DY610" s="2"/>
      <c r="DZ610" s="2"/>
      <c r="EA610" s="2"/>
      <c r="EB610" s="2"/>
      <c r="EC610" s="2"/>
      <c r="ED610" s="2"/>
      <c r="EE610" s="2"/>
      <c r="EF610" s="2"/>
      <c r="EG610" s="2"/>
      <c r="EH610" s="2"/>
      <c r="EI610" s="2"/>
      <c r="EJ610" s="2"/>
      <c r="EK610" s="2"/>
      <c r="EL610" s="2"/>
      <c r="EM610" s="2"/>
      <c r="EN610" s="2"/>
      <c r="EO610" s="2"/>
      <c r="EP610" s="2"/>
      <c r="EQ610" s="2"/>
      <c r="ER610" s="2"/>
      <c r="ES610" s="2"/>
      <c r="ET610" s="2"/>
      <c r="EU610" s="2"/>
      <c r="EV610" s="2"/>
      <c r="EW610" s="2"/>
      <c r="EX610" s="2"/>
      <c r="EY610" s="2"/>
      <c r="EZ610" s="2"/>
      <c r="FA610" s="2"/>
    </row>
    <row r="611" spans="1:157" ht="1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c r="CG611" s="2"/>
      <c r="CH611" s="2"/>
      <c r="CI611" s="2"/>
      <c r="CJ611" s="2"/>
      <c r="CK611" s="2"/>
      <c r="CL611" s="2"/>
      <c r="CM611" s="2"/>
      <c r="CN611" s="2"/>
      <c r="CO611" s="2"/>
      <c r="CP611" s="2"/>
      <c r="CQ611" s="2"/>
      <c r="CR611" s="2"/>
      <c r="CS611" s="2"/>
      <c r="CT611" s="2"/>
      <c r="CU611" s="2"/>
      <c r="CV611" s="2"/>
      <c r="CW611" s="2"/>
      <c r="CX611" s="2"/>
      <c r="CY611" s="2"/>
      <c r="CZ611" s="2"/>
      <c r="DA611" s="2"/>
      <c r="DB611" s="2"/>
      <c r="DC611" s="2"/>
      <c r="DD611" s="2"/>
      <c r="DE611" s="2"/>
      <c r="DF611" s="2"/>
      <c r="DG611" s="2"/>
      <c r="DH611" s="2"/>
      <c r="DI611" s="2"/>
      <c r="DJ611" s="2"/>
      <c r="DK611" s="2"/>
      <c r="DL611" s="2"/>
      <c r="DM611" s="2"/>
      <c r="DN611" s="2"/>
      <c r="DO611" s="2"/>
      <c r="DP611" s="2"/>
      <c r="DQ611" s="2"/>
      <c r="DR611" s="2"/>
      <c r="DS611" s="2"/>
      <c r="DT611" s="2"/>
      <c r="DU611" s="2"/>
      <c r="DV611" s="2"/>
      <c r="DW611" s="2"/>
      <c r="DX611" s="2"/>
      <c r="DY611" s="2"/>
      <c r="DZ611" s="2"/>
      <c r="EA611" s="2"/>
      <c r="EB611" s="2"/>
      <c r="EC611" s="2"/>
      <c r="ED611" s="2"/>
      <c r="EE611" s="2"/>
      <c r="EF611" s="2"/>
      <c r="EG611" s="2"/>
      <c r="EH611" s="2"/>
      <c r="EI611" s="2"/>
      <c r="EJ611" s="2"/>
      <c r="EK611" s="2"/>
      <c r="EL611" s="2"/>
      <c r="EM611" s="2"/>
      <c r="EN611" s="2"/>
      <c r="EO611" s="2"/>
      <c r="EP611" s="2"/>
      <c r="EQ611" s="2"/>
      <c r="ER611" s="2"/>
      <c r="ES611" s="2"/>
      <c r="ET611" s="2"/>
      <c r="EU611" s="2"/>
      <c r="EV611" s="2"/>
      <c r="EW611" s="2"/>
      <c r="EX611" s="2"/>
      <c r="EY611" s="2"/>
      <c r="EZ611" s="2"/>
      <c r="FA611" s="2"/>
    </row>
    <row r="612" spans="1:157" ht="1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c r="CG612" s="2"/>
      <c r="CH612" s="2"/>
      <c r="CI612" s="2"/>
      <c r="CJ612" s="2"/>
      <c r="CK612" s="2"/>
      <c r="CL612" s="2"/>
      <c r="CM612" s="2"/>
      <c r="CN612" s="2"/>
      <c r="CO612" s="2"/>
      <c r="CP612" s="2"/>
      <c r="CQ612" s="2"/>
      <c r="CR612" s="2"/>
      <c r="CS612" s="2"/>
      <c r="CT612" s="2"/>
      <c r="CU612" s="2"/>
      <c r="CV612" s="2"/>
      <c r="CW612" s="2"/>
      <c r="CX612" s="2"/>
      <c r="CY612" s="2"/>
      <c r="CZ612" s="2"/>
      <c r="DA612" s="2"/>
      <c r="DB612" s="2"/>
      <c r="DC612" s="2"/>
      <c r="DD612" s="2"/>
      <c r="DE612" s="2"/>
      <c r="DF612" s="2"/>
      <c r="DG612" s="2"/>
      <c r="DH612" s="2"/>
      <c r="DI612" s="2"/>
      <c r="DJ612" s="2"/>
      <c r="DK612" s="2"/>
      <c r="DL612" s="2"/>
      <c r="DM612" s="2"/>
      <c r="DN612" s="2"/>
      <c r="DO612" s="2"/>
      <c r="DP612" s="2"/>
      <c r="DQ612" s="2"/>
      <c r="DR612" s="2"/>
      <c r="DS612" s="2"/>
      <c r="DT612" s="2"/>
      <c r="DU612" s="2"/>
      <c r="DV612" s="2"/>
      <c r="DW612" s="2"/>
      <c r="DX612" s="2"/>
      <c r="DY612" s="2"/>
      <c r="DZ612" s="2"/>
      <c r="EA612" s="2"/>
      <c r="EB612" s="2"/>
      <c r="EC612" s="2"/>
      <c r="ED612" s="2"/>
      <c r="EE612" s="2"/>
      <c r="EF612" s="2"/>
      <c r="EG612" s="2"/>
      <c r="EH612" s="2"/>
      <c r="EI612" s="2"/>
      <c r="EJ612" s="2"/>
      <c r="EK612" s="2"/>
      <c r="EL612" s="2"/>
      <c r="EM612" s="2"/>
      <c r="EN612" s="2"/>
      <c r="EO612" s="2"/>
      <c r="EP612" s="2"/>
      <c r="EQ612" s="2"/>
      <c r="ER612" s="2"/>
      <c r="ES612" s="2"/>
      <c r="ET612" s="2"/>
      <c r="EU612" s="2"/>
      <c r="EV612" s="2"/>
      <c r="EW612" s="2"/>
      <c r="EX612" s="2"/>
      <c r="EY612" s="2"/>
      <c r="EZ612" s="2"/>
      <c r="FA612" s="2"/>
    </row>
    <row r="613" spans="1:157" ht="1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c r="CG613" s="2"/>
      <c r="CH613" s="2"/>
      <c r="CI613" s="2"/>
      <c r="CJ613" s="2"/>
      <c r="CK613" s="2"/>
      <c r="CL613" s="2"/>
      <c r="CM613" s="2"/>
      <c r="CN613" s="2"/>
      <c r="CO613" s="2"/>
      <c r="CP613" s="2"/>
      <c r="CQ613" s="2"/>
      <c r="CR613" s="2"/>
      <c r="CS613" s="2"/>
      <c r="CT613" s="2"/>
      <c r="CU613" s="2"/>
      <c r="CV613" s="2"/>
      <c r="CW613" s="2"/>
      <c r="CX613" s="2"/>
      <c r="CY613" s="2"/>
      <c r="CZ613" s="2"/>
      <c r="DA613" s="2"/>
      <c r="DB613" s="2"/>
      <c r="DC613" s="2"/>
      <c r="DD613" s="2"/>
      <c r="DE613" s="2"/>
      <c r="DF613" s="2"/>
      <c r="DG613" s="2"/>
      <c r="DH613" s="2"/>
      <c r="DI613" s="2"/>
      <c r="DJ613" s="2"/>
      <c r="DK613" s="2"/>
      <c r="DL613" s="2"/>
      <c r="DM613" s="2"/>
      <c r="DN613" s="2"/>
      <c r="DO613" s="2"/>
      <c r="DP613" s="2"/>
      <c r="DQ613" s="2"/>
      <c r="DR613" s="2"/>
      <c r="DS613" s="2"/>
      <c r="DT613" s="2"/>
      <c r="DU613" s="2"/>
      <c r="DV613" s="2"/>
      <c r="DW613" s="2"/>
      <c r="DX613" s="2"/>
      <c r="DY613" s="2"/>
      <c r="DZ613" s="2"/>
      <c r="EA613" s="2"/>
      <c r="EB613" s="2"/>
      <c r="EC613" s="2"/>
      <c r="ED613" s="2"/>
      <c r="EE613" s="2"/>
      <c r="EF613" s="2"/>
      <c r="EG613" s="2"/>
      <c r="EH613" s="2"/>
      <c r="EI613" s="2"/>
      <c r="EJ613" s="2"/>
      <c r="EK613" s="2"/>
      <c r="EL613" s="2"/>
      <c r="EM613" s="2"/>
      <c r="EN613" s="2"/>
      <c r="EO613" s="2"/>
      <c r="EP613" s="2"/>
      <c r="EQ613" s="2"/>
      <c r="ER613" s="2"/>
      <c r="ES613" s="2"/>
      <c r="ET613" s="2"/>
      <c r="EU613" s="2"/>
      <c r="EV613" s="2"/>
      <c r="EW613" s="2"/>
      <c r="EX613" s="2"/>
      <c r="EY613" s="2"/>
      <c r="EZ613" s="2"/>
      <c r="FA613" s="2"/>
    </row>
    <row r="614" spans="1:157" ht="1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c r="CE614" s="2"/>
      <c r="CF614" s="2"/>
      <c r="CG614" s="2"/>
      <c r="CH614" s="2"/>
      <c r="CI614" s="2"/>
      <c r="CJ614" s="2"/>
      <c r="CK614" s="2"/>
      <c r="CL614" s="2"/>
      <c r="CM614" s="2"/>
      <c r="CN614" s="2"/>
      <c r="CO614" s="2"/>
      <c r="CP614" s="2"/>
      <c r="CQ614" s="2"/>
      <c r="CR614" s="2"/>
      <c r="CS614" s="2"/>
      <c r="CT614" s="2"/>
      <c r="CU614" s="2"/>
      <c r="CV614" s="2"/>
      <c r="CW614" s="2"/>
      <c r="CX614" s="2"/>
      <c r="CY614" s="2"/>
      <c r="CZ614" s="2"/>
      <c r="DA614" s="2"/>
      <c r="DB614" s="2"/>
      <c r="DC614" s="2"/>
      <c r="DD614" s="2"/>
      <c r="DE614" s="2"/>
      <c r="DF614" s="2"/>
      <c r="DG614" s="2"/>
      <c r="DH614" s="2"/>
      <c r="DI614" s="2"/>
      <c r="DJ614" s="2"/>
      <c r="DK614" s="2"/>
      <c r="DL614" s="2"/>
      <c r="DM614" s="2"/>
      <c r="DN614" s="2"/>
      <c r="DO614" s="2"/>
      <c r="DP614" s="2"/>
      <c r="DQ614" s="2"/>
      <c r="DR614" s="2"/>
      <c r="DS614" s="2"/>
      <c r="DT614" s="2"/>
      <c r="DU614" s="2"/>
      <c r="DV614" s="2"/>
      <c r="DW614" s="2"/>
      <c r="DX614" s="2"/>
      <c r="DY614" s="2"/>
      <c r="DZ614" s="2"/>
      <c r="EA614" s="2"/>
      <c r="EB614" s="2"/>
      <c r="EC614" s="2"/>
      <c r="ED614" s="2"/>
      <c r="EE614" s="2"/>
      <c r="EF614" s="2"/>
      <c r="EG614" s="2"/>
      <c r="EH614" s="2"/>
      <c r="EI614" s="2"/>
      <c r="EJ614" s="2"/>
      <c r="EK614" s="2"/>
      <c r="EL614" s="2"/>
      <c r="EM614" s="2"/>
      <c r="EN614" s="2"/>
      <c r="EO614" s="2"/>
      <c r="EP614" s="2"/>
      <c r="EQ614" s="2"/>
      <c r="ER614" s="2"/>
      <c r="ES614" s="2"/>
      <c r="ET614" s="2"/>
      <c r="EU614" s="2"/>
      <c r="EV614" s="2"/>
      <c r="EW614" s="2"/>
      <c r="EX614" s="2"/>
      <c r="EY614" s="2"/>
      <c r="EZ614" s="2"/>
      <c r="FA614" s="2"/>
    </row>
    <row r="615" spans="1:157" ht="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c r="CG615" s="2"/>
      <c r="CH615" s="2"/>
      <c r="CI615" s="2"/>
      <c r="CJ615" s="2"/>
      <c r="CK615" s="2"/>
      <c r="CL615" s="2"/>
      <c r="CM615" s="2"/>
      <c r="CN615" s="2"/>
      <c r="CO615" s="2"/>
      <c r="CP615" s="2"/>
      <c r="CQ615" s="2"/>
      <c r="CR615" s="2"/>
      <c r="CS615" s="2"/>
      <c r="CT615" s="2"/>
      <c r="CU615" s="2"/>
      <c r="CV615" s="2"/>
      <c r="CW615" s="2"/>
      <c r="CX615" s="2"/>
      <c r="CY615" s="2"/>
      <c r="CZ615" s="2"/>
      <c r="DA615" s="2"/>
      <c r="DB615" s="2"/>
      <c r="DC615" s="2"/>
      <c r="DD615" s="2"/>
      <c r="DE615" s="2"/>
      <c r="DF615" s="2"/>
      <c r="DG615" s="2"/>
      <c r="DH615" s="2"/>
      <c r="DI615" s="2"/>
      <c r="DJ615" s="2"/>
      <c r="DK615" s="2"/>
      <c r="DL615" s="2"/>
      <c r="DM615" s="2"/>
      <c r="DN615" s="2"/>
      <c r="DO615" s="2"/>
      <c r="DP615" s="2"/>
      <c r="DQ615" s="2"/>
      <c r="DR615" s="2"/>
      <c r="DS615" s="2"/>
      <c r="DT615" s="2"/>
      <c r="DU615" s="2"/>
      <c r="DV615" s="2"/>
      <c r="DW615" s="2"/>
      <c r="DX615" s="2"/>
      <c r="DY615" s="2"/>
      <c r="DZ615" s="2"/>
      <c r="EA615" s="2"/>
      <c r="EB615" s="2"/>
      <c r="EC615" s="2"/>
      <c r="ED615" s="2"/>
      <c r="EE615" s="2"/>
      <c r="EF615" s="2"/>
      <c r="EG615" s="2"/>
      <c r="EH615" s="2"/>
      <c r="EI615" s="2"/>
      <c r="EJ615" s="2"/>
      <c r="EK615" s="2"/>
      <c r="EL615" s="2"/>
      <c r="EM615" s="2"/>
      <c r="EN615" s="2"/>
      <c r="EO615" s="2"/>
      <c r="EP615" s="2"/>
      <c r="EQ615" s="2"/>
      <c r="ER615" s="2"/>
      <c r="ES615" s="2"/>
      <c r="ET615" s="2"/>
      <c r="EU615" s="2"/>
      <c r="EV615" s="2"/>
      <c r="EW615" s="2"/>
      <c r="EX615" s="2"/>
      <c r="EY615" s="2"/>
      <c r="EZ615" s="2"/>
      <c r="FA615" s="2"/>
    </row>
    <row r="616" spans="1:157" ht="1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c r="CE616" s="2"/>
      <c r="CF616" s="2"/>
      <c r="CG616" s="2"/>
      <c r="CH616" s="2"/>
      <c r="CI616" s="2"/>
      <c r="CJ616" s="2"/>
      <c r="CK616" s="2"/>
      <c r="CL616" s="2"/>
      <c r="CM616" s="2"/>
      <c r="CN616" s="2"/>
      <c r="CO616" s="2"/>
      <c r="CP616" s="2"/>
      <c r="CQ616" s="2"/>
      <c r="CR616" s="2"/>
      <c r="CS616" s="2"/>
      <c r="CT616" s="2"/>
      <c r="CU616" s="2"/>
      <c r="CV616" s="2"/>
      <c r="CW616" s="2"/>
      <c r="CX616" s="2"/>
      <c r="CY616" s="2"/>
      <c r="CZ616" s="2"/>
      <c r="DA616" s="2"/>
      <c r="DB616" s="2"/>
      <c r="DC616" s="2"/>
      <c r="DD616" s="2"/>
      <c r="DE616" s="2"/>
      <c r="DF616" s="2"/>
      <c r="DG616" s="2"/>
      <c r="DH616" s="2"/>
      <c r="DI616" s="2"/>
      <c r="DJ616" s="2"/>
      <c r="DK616" s="2"/>
      <c r="DL616" s="2"/>
      <c r="DM616" s="2"/>
      <c r="DN616" s="2"/>
      <c r="DO616" s="2"/>
      <c r="DP616" s="2"/>
      <c r="DQ616" s="2"/>
      <c r="DR616" s="2"/>
      <c r="DS616" s="2"/>
      <c r="DT616" s="2"/>
      <c r="DU616" s="2"/>
      <c r="DV616" s="2"/>
      <c r="DW616" s="2"/>
      <c r="DX616" s="2"/>
      <c r="DY616" s="2"/>
      <c r="DZ616" s="2"/>
      <c r="EA616" s="2"/>
      <c r="EB616" s="2"/>
      <c r="EC616" s="2"/>
      <c r="ED616" s="2"/>
      <c r="EE616" s="2"/>
      <c r="EF616" s="2"/>
      <c r="EG616" s="2"/>
      <c r="EH616" s="2"/>
      <c r="EI616" s="2"/>
      <c r="EJ616" s="2"/>
      <c r="EK616" s="2"/>
      <c r="EL616" s="2"/>
      <c r="EM616" s="2"/>
      <c r="EN616" s="2"/>
      <c r="EO616" s="2"/>
      <c r="EP616" s="2"/>
      <c r="EQ616" s="2"/>
      <c r="ER616" s="2"/>
      <c r="ES616" s="2"/>
      <c r="ET616" s="2"/>
      <c r="EU616" s="2"/>
      <c r="EV616" s="2"/>
      <c r="EW616" s="2"/>
      <c r="EX616" s="2"/>
      <c r="EY616" s="2"/>
      <c r="EZ616" s="2"/>
      <c r="FA616" s="2"/>
    </row>
    <row r="617" spans="1:157" ht="1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c r="CC617" s="2"/>
      <c r="CD617" s="2"/>
      <c r="CE617" s="2"/>
      <c r="CF617" s="2"/>
      <c r="CG617" s="2"/>
      <c r="CH617" s="2"/>
      <c r="CI617" s="2"/>
      <c r="CJ617" s="2"/>
      <c r="CK617" s="2"/>
      <c r="CL617" s="2"/>
      <c r="CM617" s="2"/>
      <c r="CN617" s="2"/>
      <c r="CO617" s="2"/>
      <c r="CP617" s="2"/>
      <c r="CQ617" s="2"/>
      <c r="CR617" s="2"/>
      <c r="CS617" s="2"/>
      <c r="CT617" s="2"/>
      <c r="CU617" s="2"/>
      <c r="CV617" s="2"/>
      <c r="CW617" s="2"/>
      <c r="CX617" s="2"/>
      <c r="CY617" s="2"/>
      <c r="CZ617" s="2"/>
      <c r="DA617" s="2"/>
      <c r="DB617" s="2"/>
      <c r="DC617" s="2"/>
      <c r="DD617" s="2"/>
      <c r="DE617" s="2"/>
      <c r="DF617" s="2"/>
      <c r="DG617" s="2"/>
      <c r="DH617" s="2"/>
      <c r="DI617" s="2"/>
      <c r="DJ617" s="2"/>
      <c r="DK617" s="2"/>
      <c r="DL617" s="2"/>
      <c r="DM617" s="2"/>
      <c r="DN617" s="2"/>
      <c r="DO617" s="2"/>
      <c r="DP617" s="2"/>
      <c r="DQ617" s="2"/>
      <c r="DR617" s="2"/>
      <c r="DS617" s="2"/>
      <c r="DT617" s="2"/>
      <c r="DU617" s="2"/>
      <c r="DV617" s="2"/>
      <c r="DW617" s="2"/>
      <c r="DX617" s="2"/>
      <c r="DY617" s="2"/>
      <c r="DZ617" s="2"/>
      <c r="EA617" s="2"/>
      <c r="EB617" s="2"/>
      <c r="EC617" s="2"/>
      <c r="ED617" s="2"/>
      <c r="EE617" s="2"/>
      <c r="EF617" s="2"/>
      <c r="EG617" s="2"/>
      <c r="EH617" s="2"/>
      <c r="EI617" s="2"/>
      <c r="EJ617" s="2"/>
      <c r="EK617" s="2"/>
      <c r="EL617" s="2"/>
      <c r="EM617" s="2"/>
      <c r="EN617" s="2"/>
      <c r="EO617" s="2"/>
      <c r="EP617" s="2"/>
      <c r="EQ617" s="2"/>
      <c r="ER617" s="2"/>
      <c r="ES617" s="2"/>
      <c r="ET617" s="2"/>
      <c r="EU617" s="2"/>
      <c r="EV617" s="2"/>
      <c r="EW617" s="2"/>
      <c r="EX617" s="2"/>
      <c r="EY617" s="2"/>
      <c r="EZ617" s="2"/>
      <c r="FA617" s="2"/>
    </row>
    <row r="618" spans="1:157" ht="1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c r="CC618" s="2"/>
      <c r="CD618" s="2"/>
      <c r="CE618" s="2"/>
      <c r="CF618" s="2"/>
      <c r="CG618" s="2"/>
      <c r="CH618" s="2"/>
      <c r="CI618" s="2"/>
      <c r="CJ618" s="2"/>
      <c r="CK618" s="2"/>
      <c r="CL618" s="2"/>
      <c r="CM618" s="2"/>
      <c r="CN618" s="2"/>
      <c r="CO618" s="2"/>
      <c r="CP618" s="2"/>
      <c r="CQ618" s="2"/>
      <c r="CR618" s="2"/>
      <c r="CS618" s="2"/>
      <c r="CT618" s="2"/>
      <c r="CU618" s="2"/>
      <c r="CV618" s="2"/>
      <c r="CW618" s="2"/>
      <c r="CX618" s="2"/>
      <c r="CY618" s="2"/>
      <c r="CZ618" s="2"/>
      <c r="DA618" s="2"/>
      <c r="DB618" s="2"/>
      <c r="DC618" s="2"/>
      <c r="DD618" s="2"/>
      <c r="DE618" s="2"/>
      <c r="DF618" s="2"/>
      <c r="DG618" s="2"/>
      <c r="DH618" s="2"/>
      <c r="DI618" s="2"/>
      <c r="DJ618" s="2"/>
      <c r="DK618" s="2"/>
      <c r="DL618" s="2"/>
      <c r="DM618" s="2"/>
      <c r="DN618" s="2"/>
      <c r="DO618" s="2"/>
      <c r="DP618" s="2"/>
      <c r="DQ618" s="2"/>
      <c r="DR618" s="2"/>
      <c r="DS618" s="2"/>
      <c r="DT618" s="2"/>
      <c r="DU618" s="2"/>
      <c r="DV618" s="2"/>
      <c r="DW618" s="2"/>
      <c r="DX618" s="2"/>
      <c r="DY618" s="2"/>
      <c r="DZ618" s="2"/>
      <c r="EA618" s="2"/>
      <c r="EB618" s="2"/>
      <c r="EC618" s="2"/>
      <c r="ED618" s="2"/>
      <c r="EE618" s="2"/>
      <c r="EF618" s="2"/>
      <c r="EG618" s="2"/>
      <c r="EH618" s="2"/>
      <c r="EI618" s="2"/>
      <c r="EJ618" s="2"/>
      <c r="EK618" s="2"/>
      <c r="EL618" s="2"/>
      <c r="EM618" s="2"/>
      <c r="EN618" s="2"/>
      <c r="EO618" s="2"/>
      <c r="EP618" s="2"/>
      <c r="EQ618" s="2"/>
      <c r="ER618" s="2"/>
      <c r="ES618" s="2"/>
      <c r="ET618" s="2"/>
      <c r="EU618" s="2"/>
      <c r="EV618" s="2"/>
      <c r="EW618" s="2"/>
      <c r="EX618" s="2"/>
      <c r="EY618" s="2"/>
      <c r="EZ618" s="2"/>
      <c r="FA618" s="2"/>
    </row>
    <row r="619" spans="1:157" ht="1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c r="CC619" s="2"/>
      <c r="CD619" s="2"/>
      <c r="CE619" s="2"/>
      <c r="CF619" s="2"/>
      <c r="CG619" s="2"/>
      <c r="CH619" s="2"/>
      <c r="CI619" s="2"/>
      <c r="CJ619" s="2"/>
      <c r="CK619" s="2"/>
      <c r="CL619" s="2"/>
      <c r="CM619" s="2"/>
      <c r="CN619" s="2"/>
      <c r="CO619" s="2"/>
      <c r="CP619" s="2"/>
      <c r="CQ619" s="2"/>
      <c r="CR619" s="2"/>
      <c r="CS619" s="2"/>
      <c r="CT619" s="2"/>
      <c r="CU619" s="2"/>
      <c r="CV619" s="2"/>
      <c r="CW619" s="2"/>
      <c r="CX619" s="2"/>
      <c r="CY619" s="2"/>
      <c r="CZ619" s="2"/>
      <c r="DA619" s="2"/>
      <c r="DB619" s="2"/>
      <c r="DC619" s="2"/>
      <c r="DD619" s="2"/>
      <c r="DE619" s="2"/>
      <c r="DF619" s="2"/>
      <c r="DG619" s="2"/>
      <c r="DH619" s="2"/>
      <c r="DI619" s="2"/>
      <c r="DJ619" s="2"/>
      <c r="DK619" s="2"/>
      <c r="DL619" s="2"/>
      <c r="DM619" s="2"/>
      <c r="DN619" s="2"/>
      <c r="DO619" s="2"/>
      <c r="DP619" s="2"/>
      <c r="DQ619" s="2"/>
      <c r="DR619" s="2"/>
      <c r="DS619" s="2"/>
      <c r="DT619" s="2"/>
      <c r="DU619" s="2"/>
      <c r="DV619" s="2"/>
      <c r="DW619" s="2"/>
      <c r="DX619" s="2"/>
      <c r="DY619" s="2"/>
      <c r="DZ619" s="2"/>
      <c r="EA619" s="2"/>
      <c r="EB619" s="2"/>
      <c r="EC619" s="2"/>
      <c r="ED619" s="2"/>
      <c r="EE619" s="2"/>
      <c r="EF619" s="2"/>
      <c r="EG619" s="2"/>
      <c r="EH619" s="2"/>
      <c r="EI619" s="2"/>
      <c r="EJ619" s="2"/>
      <c r="EK619" s="2"/>
      <c r="EL619" s="2"/>
      <c r="EM619" s="2"/>
      <c r="EN619" s="2"/>
      <c r="EO619" s="2"/>
      <c r="EP619" s="2"/>
      <c r="EQ619" s="2"/>
      <c r="ER619" s="2"/>
      <c r="ES619" s="2"/>
      <c r="ET619" s="2"/>
      <c r="EU619" s="2"/>
      <c r="EV619" s="2"/>
      <c r="EW619" s="2"/>
      <c r="EX619" s="2"/>
      <c r="EY619" s="2"/>
      <c r="EZ619" s="2"/>
      <c r="FA619" s="2"/>
    </row>
    <row r="620" spans="1:157" ht="1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c r="CC620" s="2"/>
      <c r="CD620" s="2"/>
      <c r="CE620" s="2"/>
      <c r="CF620" s="2"/>
      <c r="CG620" s="2"/>
      <c r="CH620" s="2"/>
      <c r="CI620" s="2"/>
      <c r="CJ620" s="2"/>
      <c r="CK620" s="2"/>
      <c r="CL620" s="2"/>
      <c r="CM620" s="2"/>
      <c r="CN620" s="2"/>
      <c r="CO620" s="2"/>
      <c r="CP620" s="2"/>
      <c r="CQ620" s="2"/>
      <c r="CR620" s="2"/>
      <c r="CS620" s="2"/>
      <c r="CT620" s="2"/>
      <c r="CU620" s="2"/>
      <c r="CV620" s="2"/>
      <c r="CW620" s="2"/>
      <c r="CX620" s="2"/>
      <c r="CY620" s="2"/>
      <c r="CZ620" s="2"/>
      <c r="DA620" s="2"/>
      <c r="DB620" s="2"/>
      <c r="DC620" s="2"/>
      <c r="DD620" s="2"/>
      <c r="DE620" s="2"/>
      <c r="DF620" s="2"/>
      <c r="DG620" s="2"/>
      <c r="DH620" s="2"/>
      <c r="DI620" s="2"/>
      <c r="DJ620" s="2"/>
      <c r="DK620" s="2"/>
      <c r="DL620" s="2"/>
      <c r="DM620" s="2"/>
      <c r="DN620" s="2"/>
      <c r="DO620" s="2"/>
      <c r="DP620" s="2"/>
      <c r="DQ620" s="2"/>
      <c r="DR620" s="2"/>
      <c r="DS620" s="2"/>
      <c r="DT620" s="2"/>
      <c r="DU620" s="2"/>
      <c r="DV620" s="2"/>
      <c r="DW620" s="2"/>
      <c r="DX620" s="2"/>
      <c r="DY620" s="2"/>
      <c r="DZ620" s="2"/>
      <c r="EA620" s="2"/>
      <c r="EB620" s="2"/>
      <c r="EC620" s="2"/>
      <c r="ED620" s="2"/>
      <c r="EE620" s="2"/>
      <c r="EF620" s="2"/>
      <c r="EG620" s="2"/>
      <c r="EH620" s="2"/>
      <c r="EI620" s="2"/>
      <c r="EJ620" s="2"/>
      <c r="EK620" s="2"/>
      <c r="EL620" s="2"/>
      <c r="EM620" s="2"/>
      <c r="EN620" s="2"/>
      <c r="EO620" s="2"/>
      <c r="EP620" s="2"/>
      <c r="EQ620" s="2"/>
      <c r="ER620" s="2"/>
      <c r="ES620" s="2"/>
      <c r="ET620" s="2"/>
      <c r="EU620" s="2"/>
      <c r="EV620" s="2"/>
      <c r="EW620" s="2"/>
      <c r="EX620" s="2"/>
      <c r="EY620" s="2"/>
      <c r="EZ620" s="2"/>
      <c r="FA620" s="2"/>
    </row>
    <row r="621" spans="1:157" ht="1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c r="CC621" s="2"/>
      <c r="CD621" s="2"/>
      <c r="CE621" s="2"/>
      <c r="CF621" s="2"/>
      <c r="CG621" s="2"/>
      <c r="CH621" s="2"/>
      <c r="CI621" s="2"/>
      <c r="CJ621" s="2"/>
      <c r="CK621" s="2"/>
      <c r="CL621" s="2"/>
      <c r="CM621" s="2"/>
      <c r="CN621" s="2"/>
      <c r="CO621" s="2"/>
      <c r="CP621" s="2"/>
      <c r="CQ621" s="2"/>
      <c r="CR621" s="2"/>
      <c r="CS621" s="2"/>
      <c r="CT621" s="2"/>
      <c r="CU621" s="2"/>
      <c r="CV621" s="2"/>
      <c r="CW621" s="2"/>
      <c r="CX621" s="2"/>
      <c r="CY621" s="2"/>
      <c r="CZ621" s="2"/>
      <c r="DA621" s="2"/>
      <c r="DB621" s="2"/>
      <c r="DC621" s="2"/>
      <c r="DD621" s="2"/>
      <c r="DE621" s="2"/>
      <c r="DF621" s="2"/>
      <c r="DG621" s="2"/>
      <c r="DH621" s="2"/>
      <c r="DI621" s="2"/>
      <c r="DJ621" s="2"/>
      <c r="DK621" s="2"/>
      <c r="DL621" s="2"/>
      <c r="DM621" s="2"/>
      <c r="DN621" s="2"/>
      <c r="DO621" s="2"/>
      <c r="DP621" s="2"/>
      <c r="DQ621" s="2"/>
      <c r="DR621" s="2"/>
      <c r="DS621" s="2"/>
      <c r="DT621" s="2"/>
      <c r="DU621" s="2"/>
      <c r="DV621" s="2"/>
      <c r="DW621" s="2"/>
      <c r="DX621" s="2"/>
      <c r="DY621" s="2"/>
      <c r="DZ621" s="2"/>
      <c r="EA621" s="2"/>
      <c r="EB621" s="2"/>
      <c r="EC621" s="2"/>
      <c r="ED621" s="2"/>
      <c r="EE621" s="2"/>
      <c r="EF621" s="2"/>
      <c r="EG621" s="2"/>
      <c r="EH621" s="2"/>
      <c r="EI621" s="2"/>
      <c r="EJ621" s="2"/>
      <c r="EK621" s="2"/>
      <c r="EL621" s="2"/>
      <c r="EM621" s="2"/>
      <c r="EN621" s="2"/>
      <c r="EO621" s="2"/>
      <c r="EP621" s="2"/>
      <c r="EQ621" s="2"/>
      <c r="ER621" s="2"/>
      <c r="ES621" s="2"/>
      <c r="ET621" s="2"/>
      <c r="EU621" s="2"/>
      <c r="EV621" s="2"/>
      <c r="EW621" s="2"/>
      <c r="EX621" s="2"/>
      <c r="EY621" s="2"/>
      <c r="EZ621" s="2"/>
      <c r="FA621" s="2"/>
    </row>
    <row r="622" spans="1:157" ht="1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c r="CC622" s="2"/>
      <c r="CD622" s="2"/>
      <c r="CE622" s="2"/>
      <c r="CF622" s="2"/>
      <c r="CG622" s="2"/>
      <c r="CH622" s="2"/>
      <c r="CI622" s="2"/>
      <c r="CJ622" s="2"/>
      <c r="CK622" s="2"/>
      <c r="CL622" s="2"/>
      <c r="CM622" s="2"/>
      <c r="CN622" s="2"/>
      <c r="CO622" s="2"/>
      <c r="CP622" s="2"/>
      <c r="CQ622" s="2"/>
      <c r="CR622" s="2"/>
      <c r="CS622" s="2"/>
      <c r="CT622" s="2"/>
      <c r="CU622" s="2"/>
      <c r="CV622" s="2"/>
      <c r="CW622" s="2"/>
      <c r="CX622" s="2"/>
      <c r="CY622" s="2"/>
      <c r="CZ622" s="2"/>
      <c r="DA622" s="2"/>
      <c r="DB622" s="2"/>
      <c r="DC622" s="2"/>
      <c r="DD622" s="2"/>
      <c r="DE622" s="2"/>
      <c r="DF622" s="2"/>
      <c r="DG622" s="2"/>
      <c r="DH622" s="2"/>
      <c r="DI622" s="2"/>
      <c r="DJ622" s="2"/>
      <c r="DK622" s="2"/>
      <c r="DL622" s="2"/>
      <c r="DM622" s="2"/>
      <c r="DN622" s="2"/>
      <c r="DO622" s="2"/>
      <c r="DP622" s="2"/>
      <c r="DQ622" s="2"/>
      <c r="DR622" s="2"/>
      <c r="DS622" s="2"/>
      <c r="DT622" s="2"/>
      <c r="DU622" s="2"/>
      <c r="DV622" s="2"/>
      <c r="DW622" s="2"/>
      <c r="DX622" s="2"/>
      <c r="DY622" s="2"/>
      <c r="DZ622" s="2"/>
      <c r="EA622" s="2"/>
      <c r="EB622" s="2"/>
      <c r="EC622" s="2"/>
      <c r="ED622" s="2"/>
      <c r="EE622" s="2"/>
      <c r="EF622" s="2"/>
      <c r="EG622" s="2"/>
      <c r="EH622" s="2"/>
      <c r="EI622" s="2"/>
      <c r="EJ622" s="2"/>
      <c r="EK622" s="2"/>
      <c r="EL622" s="2"/>
      <c r="EM622" s="2"/>
      <c r="EN622" s="2"/>
      <c r="EO622" s="2"/>
      <c r="EP622" s="2"/>
      <c r="EQ622" s="2"/>
      <c r="ER622" s="2"/>
      <c r="ES622" s="2"/>
      <c r="ET622" s="2"/>
      <c r="EU622" s="2"/>
      <c r="EV622" s="2"/>
      <c r="EW622" s="2"/>
      <c r="EX622" s="2"/>
      <c r="EY622" s="2"/>
      <c r="EZ622" s="2"/>
      <c r="FA622" s="2"/>
    </row>
    <row r="623" spans="1:157" ht="1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c r="CG623" s="2"/>
      <c r="CH623" s="2"/>
      <c r="CI623" s="2"/>
      <c r="CJ623" s="2"/>
      <c r="CK623" s="2"/>
      <c r="CL623" s="2"/>
      <c r="CM623" s="2"/>
      <c r="CN623" s="2"/>
      <c r="CO623" s="2"/>
      <c r="CP623" s="2"/>
      <c r="CQ623" s="2"/>
      <c r="CR623" s="2"/>
      <c r="CS623" s="2"/>
      <c r="CT623" s="2"/>
      <c r="CU623" s="2"/>
      <c r="CV623" s="2"/>
      <c r="CW623" s="2"/>
      <c r="CX623" s="2"/>
      <c r="CY623" s="2"/>
      <c r="CZ623" s="2"/>
      <c r="DA623" s="2"/>
      <c r="DB623" s="2"/>
      <c r="DC623" s="2"/>
      <c r="DD623" s="2"/>
      <c r="DE623" s="2"/>
      <c r="DF623" s="2"/>
      <c r="DG623" s="2"/>
      <c r="DH623" s="2"/>
      <c r="DI623" s="2"/>
      <c r="DJ623" s="2"/>
      <c r="DK623" s="2"/>
      <c r="DL623" s="2"/>
      <c r="DM623" s="2"/>
      <c r="DN623" s="2"/>
      <c r="DO623" s="2"/>
      <c r="DP623" s="2"/>
      <c r="DQ623" s="2"/>
      <c r="DR623" s="2"/>
      <c r="DS623" s="2"/>
      <c r="DT623" s="2"/>
      <c r="DU623" s="2"/>
      <c r="DV623" s="2"/>
      <c r="DW623" s="2"/>
      <c r="DX623" s="2"/>
      <c r="DY623" s="2"/>
      <c r="DZ623" s="2"/>
      <c r="EA623" s="2"/>
      <c r="EB623" s="2"/>
      <c r="EC623" s="2"/>
      <c r="ED623" s="2"/>
      <c r="EE623" s="2"/>
      <c r="EF623" s="2"/>
      <c r="EG623" s="2"/>
      <c r="EH623" s="2"/>
      <c r="EI623" s="2"/>
      <c r="EJ623" s="2"/>
      <c r="EK623" s="2"/>
      <c r="EL623" s="2"/>
      <c r="EM623" s="2"/>
      <c r="EN623" s="2"/>
      <c r="EO623" s="2"/>
      <c r="EP623" s="2"/>
      <c r="EQ623" s="2"/>
      <c r="ER623" s="2"/>
      <c r="ES623" s="2"/>
      <c r="ET623" s="2"/>
      <c r="EU623" s="2"/>
      <c r="EV623" s="2"/>
      <c r="EW623" s="2"/>
      <c r="EX623" s="2"/>
      <c r="EY623" s="2"/>
      <c r="EZ623" s="2"/>
      <c r="FA623" s="2"/>
    </row>
    <row r="624" spans="1:157" ht="1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c r="CG624" s="2"/>
      <c r="CH624" s="2"/>
      <c r="CI624" s="2"/>
      <c r="CJ624" s="2"/>
      <c r="CK624" s="2"/>
      <c r="CL624" s="2"/>
      <c r="CM624" s="2"/>
      <c r="CN624" s="2"/>
      <c r="CO624" s="2"/>
      <c r="CP624" s="2"/>
      <c r="CQ624" s="2"/>
      <c r="CR624" s="2"/>
      <c r="CS624" s="2"/>
      <c r="CT624" s="2"/>
      <c r="CU624" s="2"/>
      <c r="CV624" s="2"/>
      <c r="CW624" s="2"/>
      <c r="CX624" s="2"/>
      <c r="CY624" s="2"/>
      <c r="CZ624" s="2"/>
      <c r="DA624" s="2"/>
      <c r="DB624" s="2"/>
      <c r="DC624" s="2"/>
      <c r="DD624" s="2"/>
      <c r="DE624" s="2"/>
      <c r="DF624" s="2"/>
      <c r="DG624" s="2"/>
      <c r="DH624" s="2"/>
      <c r="DI624" s="2"/>
      <c r="DJ624" s="2"/>
      <c r="DK624" s="2"/>
      <c r="DL624" s="2"/>
      <c r="DM624" s="2"/>
      <c r="DN624" s="2"/>
      <c r="DO624" s="2"/>
      <c r="DP624" s="2"/>
      <c r="DQ624" s="2"/>
      <c r="DR624" s="2"/>
      <c r="DS624" s="2"/>
      <c r="DT624" s="2"/>
      <c r="DU624" s="2"/>
      <c r="DV624" s="2"/>
      <c r="DW624" s="2"/>
      <c r="DX624" s="2"/>
      <c r="DY624" s="2"/>
      <c r="DZ624" s="2"/>
      <c r="EA624" s="2"/>
      <c r="EB624" s="2"/>
      <c r="EC624" s="2"/>
      <c r="ED624" s="2"/>
      <c r="EE624" s="2"/>
      <c r="EF624" s="2"/>
      <c r="EG624" s="2"/>
      <c r="EH624" s="2"/>
      <c r="EI624" s="2"/>
      <c r="EJ624" s="2"/>
      <c r="EK624" s="2"/>
      <c r="EL624" s="2"/>
      <c r="EM624" s="2"/>
      <c r="EN624" s="2"/>
      <c r="EO624" s="2"/>
      <c r="EP624" s="2"/>
      <c r="EQ624" s="2"/>
      <c r="ER624" s="2"/>
      <c r="ES624" s="2"/>
      <c r="ET624" s="2"/>
      <c r="EU624" s="2"/>
      <c r="EV624" s="2"/>
      <c r="EW624" s="2"/>
      <c r="EX624" s="2"/>
      <c r="EY624" s="2"/>
      <c r="EZ624" s="2"/>
      <c r="FA624" s="2"/>
    </row>
    <row r="625" spans="1:157" ht="1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c r="CG625" s="2"/>
      <c r="CH625" s="2"/>
      <c r="CI625" s="2"/>
      <c r="CJ625" s="2"/>
      <c r="CK625" s="2"/>
      <c r="CL625" s="2"/>
      <c r="CM625" s="2"/>
      <c r="CN625" s="2"/>
      <c r="CO625" s="2"/>
      <c r="CP625" s="2"/>
      <c r="CQ625" s="2"/>
      <c r="CR625" s="2"/>
      <c r="CS625" s="2"/>
      <c r="CT625" s="2"/>
      <c r="CU625" s="2"/>
      <c r="CV625" s="2"/>
      <c r="CW625" s="2"/>
      <c r="CX625" s="2"/>
      <c r="CY625" s="2"/>
      <c r="CZ625" s="2"/>
      <c r="DA625" s="2"/>
      <c r="DB625" s="2"/>
      <c r="DC625" s="2"/>
      <c r="DD625" s="2"/>
      <c r="DE625" s="2"/>
      <c r="DF625" s="2"/>
      <c r="DG625" s="2"/>
      <c r="DH625" s="2"/>
      <c r="DI625" s="2"/>
      <c r="DJ625" s="2"/>
      <c r="DK625" s="2"/>
      <c r="DL625" s="2"/>
      <c r="DM625" s="2"/>
      <c r="DN625" s="2"/>
      <c r="DO625" s="2"/>
      <c r="DP625" s="2"/>
      <c r="DQ625" s="2"/>
      <c r="DR625" s="2"/>
      <c r="DS625" s="2"/>
      <c r="DT625" s="2"/>
      <c r="DU625" s="2"/>
      <c r="DV625" s="2"/>
      <c r="DW625" s="2"/>
      <c r="DX625" s="2"/>
      <c r="DY625" s="2"/>
      <c r="DZ625" s="2"/>
      <c r="EA625" s="2"/>
      <c r="EB625" s="2"/>
      <c r="EC625" s="2"/>
      <c r="ED625" s="2"/>
      <c r="EE625" s="2"/>
      <c r="EF625" s="2"/>
      <c r="EG625" s="2"/>
      <c r="EH625" s="2"/>
      <c r="EI625" s="2"/>
      <c r="EJ625" s="2"/>
      <c r="EK625" s="2"/>
      <c r="EL625" s="2"/>
      <c r="EM625" s="2"/>
      <c r="EN625" s="2"/>
      <c r="EO625" s="2"/>
      <c r="EP625" s="2"/>
      <c r="EQ625" s="2"/>
      <c r="ER625" s="2"/>
      <c r="ES625" s="2"/>
      <c r="ET625" s="2"/>
      <c r="EU625" s="2"/>
      <c r="EV625" s="2"/>
      <c r="EW625" s="2"/>
      <c r="EX625" s="2"/>
      <c r="EY625" s="2"/>
      <c r="EZ625" s="2"/>
      <c r="FA625" s="2"/>
    </row>
    <row r="626" spans="1:157" ht="1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c r="CG626" s="2"/>
      <c r="CH626" s="2"/>
      <c r="CI626" s="2"/>
      <c r="CJ626" s="2"/>
      <c r="CK626" s="2"/>
      <c r="CL626" s="2"/>
      <c r="CM626" s="2"/>
      <c r="CN626" s="2"/>
      <c r="CO626" s="2"/>
      <c r="CP626" s="2"/>
      <c r="CQ626" s="2"/>
      <c r="CR626" s="2"/>
      <c r="CS626" s="2"/>
      <c r="CT626" s="2"/>
      <c r="CU626" s="2"/>
      <c r="CV626" s="2"/>
      <c r="CW626" s="2"/>
      <c r="CX626" s="2"/>
      <c r="CY626" s="2"/>
      <c r="CZ626" s="2"/>
      <c r="DA626" s="2"/>
      <c r="DB626" s="2"/>
      <c r="DC626" s="2"/>
      <c r="DD626" s="2"/>
      <c r="DE626" s="2"/>
      <c r="DF626" s="2"/>
      <c r="DG626" s="2"/>
      <c r="DH626" s="2"/>
      <c r="DI626" s="2"/>
      <c r="DJ626" s="2"/>
      <c r="DK626" s="2"/>
      <c r="DL626" s="2"/>
      <c r="DM626" s="2"/>
      <c r="DN626" s="2"/>
      <c r="DO626" s="2"/>
      <c r="DP626" s="2"/>
      <c r="DQ626" s="2"/>
      <c r="DR626" s="2"/>
      <c r="DS626" s="2"/>
      <c r="DT626" s="2"/>
      <c r="DU626" s="2"/>
      <c r="DV626" s="2"/>
      <c r="DW626" s="2"/>
      <c r="DX626" s="2"/>
      <c r="DY626" s="2"/>
      <c r="DZ626" s="2"/>
      <c r="EA626" s="2"/>
      <c r="EB626" s="2"/>
      <c r="EC626" s="2"/>
      <c r="ED626" s="2"/>
      <c r="EE626" s="2"/>
      <c r="EF626" s="2"/>
      <c r="EG626" s="2"/>
      <c r="EH626" s="2"/>
      <c r="EI626" s="2"/>
      <c r="EJ626" s="2"/>
      <c r="EK626" s="2"/>
      <c r="EL626" s="2"/>
      <c r="EM626" s="2"/>
      <c r="EN626" s="2"/>
      <c r="EO626" s="2"/>
      <c r="EP626" s="2"/>
      <c r="EQ626" s="2"/>
      <c r="ER626" s="2"/>
      <c r="ES626" s="2"/>
      <c r="ET626" s="2"/>
      <c r="EU626" s="2"/>
      <c r="EV626" s="2"/>
      <c r="EW626" s="2"/>
      <c r="EX626" s="2"/>
      <c r="EY626" s="2"/>
      <c r="EZ626" s="2"/>
      <c r="FA626" s="2"/>
    </row>
    <row r="627" spans="1:157" ht="1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c r="CG627" s="2"/>
      <c r="CH627" s="2"/>
      <c r="CI627" s="2"/>
      <c r="CJ627" s="2"/>
      <c r="CK627" s="2"/>
      <c r="CL627" s="2"/>
      <c r="CM627" s="2"/>
      <c r="CN627" s="2"/>
      <c r="CO627" s="2"/>
      <c r="CP627" s="2"/>
      <c r="CQ627" s="2"/>
      <c r="CR627" s="2"/>
      <c r="CS627" s="2"/>
      <c r="CT627" s="2"/>
      <c r="CU627" s="2"/>
      <c r="CV627" s="2"/>
      <c r="CW627" s="2"/>
      <c r="CX627" s="2"/>
      <c r="CY627" s="2"/>
      <c r="CZ627" s="2"/>
      <c r="DA627" s="2"/>
      <c r="DB627" s="2"/>
      <c r="DC627" s="2"/>
      <c r="DD627" s="2"/>
      <c r="DE627" s="2"/>
      <c r="DF627" s="2"/>
      <c r="DG627" s="2"/>
      <c r="DH627" s="2"/>
      <c r="DI627" s="2"/>
      <c r="DJ627" s="2"/>
      <c r="DK627" s="2"/>
      <c r="DL627" s="2"/>
      <c r="DM627" s="2"/>
      <c r="DN627" s="2"/>
      <c r="DO627" s="2"/>
      <c r="DP627" s="2"/>
      <c r="DQ627" s="2"/>
      <c r="DR627" s="2"/>
      <c r="DS627" s="2"/>
      <c r="DT627" s="2"/>
      <c r="DU627" s="2"/>
      <c r="DV627" s="2"/>
      <c r="DW627" s="2"/>
      <c r="DX627" s="2"/>
      <c r="DY627" s="2"/>
      <c r="DZ627" s="2"/>
      <c r="EA627" s="2"/>
      <c r="EB627" s="2"/>
      <c r="EC627" s="2"/>
      <c r="ED627" s="2"/>
      <c r="EE627" s="2"/>
      <c r="EF627" s="2"/>
      <c r="EG627" s="2"/>
      <c r="EH627" s="2"/>
      <c r="EI627" s="2"/>
      <c r="EJ627" s="2"/>
      <c r="EK627" s="2"/>
      <c r="EL627" s="2"/>
      <c r="EM627" s="2"/>
      <c r="EN627" s="2"/>
      <c r="EO627" s="2"/>
      <c r="EP627" s="2"/>
      <c r="EQ627" s="2"/>
      <c r="ER627" s="2"/>
      <c r="ES627" s="2"/>
      <c r="ET627" s="2"/>
      <c r="EU627" s="2"/>
      <c r="EV627" s="2"/>
      <c r="EW627" s="2"/>
      <c r="EX627" s="2"/>
      <c r="EY627" s="2"/>
      <c r="EZ627" s="2"/>
      <c r="FA627" s="2"/>
    </row>
    <row r="628" spans="1:157" ht="1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c r="CG628" s="2"/>
      <c r="CH628" s="2"/>
      <c r="CI628" s="2"/>
      <c r="CJ628" s="2"/>
      <c r="CK628" s="2"/>
      <c r="CL628" s="2"/>
      <c r="CM628" s="2"/>
      <c r="CN628" s="2"/>
      <c r="CO628" s="2"/>
      <c r="CP628" s="2"/>
      <c r="CQ628" s="2"/>
      <c r="CR628" s="2"/>
      <c r="CS628" s="2"/>
      <c r="CT628" s="2"/>
      <c r="CU628" s="2"/>
      <c r="CV628" s="2"/>
      <c r="CW628" s="2"/>
      <c r="CX628" s="2"/>
      <c r="CY628" s="2"/>
      <c r="CZ628" s="2"/>
      <c r="DA628" s="2"/>
      <c r="DB628" s="2"/>
      <c r="DC628" s="2"/>
      <c r="DD628" s="2"/>
      <c r="DE628" s="2"/>
      <c r="DF628" s="2"/>
      <c r="DG628" s="2"/>
      <c r="DH628" s="2"/>
      <c r="DI628" s="2"/>
      <c r="DJ628" s="2"/>
      <c r="DK628" s="2"/>
      <c r="DL628" s="2"/>
      <c r="DM628" s="2"/>
      <c r="DN628" s="2"/>
      <c r="DO628" s="2"/>
      <c r="DP628" s="2"/>
      <c r="DQ628" s="2"/>
      <c r="DR628" s="2"/>
      <c r="DS628" s="2"/>
      <c r="DT628" s="2"/>
      <c r="DU628" s="2"/>
      <c r="DV628" s="2"/>
      <c r="DW628" s="2"/>
      <c r="DX628" s="2"/>
      <c r="DY628" s="2"/>
      <c r="DZ628" s="2"/>
      <c r="EA628" s="2"/>
      <c r="EB628" s="2"/>
      <c r="EC628" s="2"/>
      <c r="ED628" s="2"/>
      <c r="EE628" s="2"/>
      <c r="EF628" s="2"/>
      <c r="EG628" s="2"/>
      <c r="EH628" s="2"/>
      <c r="EI628" s="2"/>
      <c r="EJ628" s="2"/>
      <c r="EK628" s="2"/>
      <c r="EL628" s="2"/>
      <c r="EM628" s="2"/>
      <c r="EN628" s="2"/>
      <c r="EO628" s="2"/>
      <c r="EP628" s="2"/>
      <c r="EQ628" s="2"/>
      <c r="ER628" s="2"/>
      <c r="ES628" s="2"/>
      <c r="ET628" s="2"/>
      <c r="EU628" s="2"/>
      <c r="EV628" s="2"/>
      <c r="EW628" s="2"/>
      <c r="EX628" s="2"/>
      <c r="EY628" s="2"/>
      <c r="EZ628" s="2"/>
      <c r="FA628" s="2"/>
    </row>
    <row r="629" spans="1:157" ht="1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c r="CI629" s="2"/>
      <c r="CJ629" s="2"/>
      <c r="CK629" s="2"/>
      <c r="CL629" s="2"/>
      <c r="CM629" s="2"/>
      <c r="CN629" s="2"/>
      <c r="CO629" s="2"/>
      <c r="CP629" s="2"/>
      <c r="CQ629" s="2"/>
      <c r="CR629" s="2"/>
      <c r="CS629" s="2"/>
      <c r="CT629" s="2"/>
      <c r="CU629" s="2"/>
      <c r="CV629" s="2"/>
      <c r="CW629" s="2"/>
      <c r="CX629" s="2"/>
      <c r="CY629" s="2"/>
      <c r="CZ629" s="2"/>
      <c r="DA629" s="2"/>
      <c r="DB629" s="2"/>
      <c r="DC629" s="2"/>
      <c r="DD629" s="2"/>
      <c r="DE629" s="2"/>
      <c r="DF629" s="2"/>
      <c r="DG629" s="2"/>
      <c r="DH629" s="2"/>
      <c r="DI629" s="2"/>
      <c r="DJ629" s="2"/>
      <c r="DK629" s="2"/>
      <c r="DL629" s="2"/>
      <c r="DM629" s="2"/>
      <c r="DN629" s="2"/>
      <c r="DO629" s="2"/>
      <c r="DP629" s="2"/>
      <c r="DQ629" s="2"/>
      <c r="DR629" s="2"/>
      <c r="DS629" s="2"/>
      <c r="DT629" s="2"/>
      <c r="DU629" s="2"/>
      <c r="DV629" s="2"/>
      <c r="DW629" s="2"/>
      <c r="DX629" s="2"/>
      <c r="DY629" s="2"/>
      <c r="DZ629" s="2"/>
      <c r="EA629" s="2"/>
      <c r="EB629" s="2"/>
      <c r="EC629" s="2"/>
      <c r="ED629" s="2"/>
      <c r="EE629" s="2"/>
      <c r="EF629" s="2"/>
      <c r="EG629" s="2"/>
      <c r="EH629" s="2"/>
      <c r="EI629" s="2"/>
      <c r="EJ629" s="2"/>
      <c r="EK629" s="2"/>
      <c r="EL629" s="2"/>
      <c r="EM629" s="2"/>
      <c r="EN629" s="2"/>
      <c r="EO629" s="2"/>
      <c r="EP629" s="2"/>
      <c r="EQ629" s="2"/>
      <c r="ER629" s="2"/>
      <c r="ES629" s="2"/>
      <c r="ET629" s="2"/>
      <c r="EU629" s="2"/>
      <c r="EV629" s="2"/>
      <c r="EW629" s="2"/>
      <c r="EX629" s="2"/>
      <c r="EY629" s="2"/>
      <c r="EZ629" s="2"/>
      <c r="FA629" s="2"/>
    </row>
    <row r="630" spans="1:157" ht="1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c r="CG630" s="2"/>
      <c r="CH630" s="2"/>
      <c r="CI630" s="2"/>
      <c r="CJ630" s="2"/>
      <c r="CK630" s="2"/>
      <c r="CL630" s="2"/>
      <c r="CM630" s="2"/>
      <c r="CN630" s="2"/>
      <c r="CO630" s="2"/>
      <c r="CP630" s="2"/>
      <c r="CQ630" s="2"/>
      <c r="CR630" s="2"/>
      <c r="CS630" s="2"/>
      <c r="CT630" s="2"/>
      <c r="CU630" s="2"/>
      <c r="CV630" s="2"/>
      <c r="CW630" s="2"/>
      <c r="CX630" s="2"/>
      <c r="CY630" s="2"/>
      <c r="CZ630" s="2"/>
      <c r="DA630" s="2"/>
      <c r="DB630" s="2"/>
      <c r="DC630" s="2"/>
      <c r="DD630" s="2"/>
      <c r="DE630" s="2"/>
      <c r="DF630" s="2"/>
      <c r="DG630" s="2"/>
      <c r="DH630" s="2"/>
      <c r="DI630" s="2"/>
      <c r="DJ630" s="2"/>
      <c r="DK630" s="2"/>
      <c r="DL630" s="2"/>
      <c r="DM630" s="2"/>
      <c r="DN630" s="2"/>
      <c r="DO630" s="2"/>
      <c r="DP630" s="2"/>
      <c r="DQ630" s="2"/>
      <c r="DR630" s="2"/>
      <c r="DS630" s="2"/>
      <c r="DT630" s="2"/>
      <c r="DU630" s="2"/>
      <c r="DV630" s="2"/>
      <c r="DW630" s="2"/>
      <c r="DX630" s="2"/>
      <c r="DY630" s="2"/>
      <c r="DZ630" s="2"/>
      <c r="EA630" s="2"/>
      <c r="EB630" s="2"/>
      <c r="EC630" s="2"/>
      <c r="ED630" s="2"/>
      <c r="EE630" s="2"/>
      <c r="EF630" s="2"/>
      <c r="EG630" s="2"/>
      <c r="EH630" s="2"/>
      <c r="EI630" s="2"/>
      <c r="EJ630" s="2"/>
      <c r="EK630" s="2"/>
      <c r="EL630" s="2"/>
      <c r="EM630" s="2"/>
      <c r="EN630" s="2"/>
      <c r="EO630" s="2"/>
      <c r="EP630" s="2"/>
      <c r="EQ630" s="2"/>
      <c r="ER630" s="2"/>
      <c r="ES630" s="2"/>
      <c r="ET630" s="2"/>
      <c r="EU630" s="2"/>
      <c r="EV630" s="2"/>
      <c r="EW630" s="2"/>
      <c r="EX630" s="2"/>
      <c r="EY630" s="2"/>
      <c r="EZ630" s="2"/>
      <c r="FA630" s="2"/>
    </row>
    <row r="631" spans="1:157" ht="1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c r="CG631" s="2"/>
      <c r="CH631" s="2"/>
      <c r="CI631" s="2"/>
      <c r="CJ631" s="2"/>
      <c r="CK631" s="2"/>
      <c r="CL631" s="2"/>
      <c r="CM631" s="2"/>
      <c r="CN631" s="2"/>
      <c r="CO631" s="2"/>
      <c r="CP631" s="2"/>
      <c r="CQ631" s="2"/>
      <c r="CR631" s="2"/>
      <c r="CS631" s="2"/>
      <c r="CT631" s="2"/>
      <c r="CU631" s="2"/>
      <c r="CV631" s="2"/>
      <c r="CW631" s="2"/>
      <c r="CX631" s="2"/>
      <c r="CY631" s="2"/>
      <c r="CZ631" s="2"/>
      <c r="DA631" s="2"/>
      <c r="DB631" s="2"/>
      <c r="DC631" s="2"/>
      <c r="DD631" s="2"/>
      <c r="DE631" s="2"/>
      <c r="DF631" s="2"/>
      <c r="DG631" s="2"/>
      <c r="DH631" s="2"/>
      <c r="DI631" s="2"/>
      <c r="DJ631" s="2"/>
      <c r="DK631" s="2"/>
      <c r="DL631" s="2"/>
      <c r="DM631" s="2"/>
      <c r="DN631" s="2"/>
      <c r="DO631" s="2"/>
      <c r="DP631" s="2"/>
      <c r="DQ631" s="2"/>
      <c r="DR631" s="2"/>
      <c r="DS631" s="2"/>
      <c r="DT631" s="2"/>
      <c r="DU631" s="2"/>
      <c r="DV631" s="2"/>
      <c r="DW631" s="2"/>
      <c r="DX631" s="2"/>
      <c r="DY631" s="2"/>
      <c r="DZ631" s="2"/>
      <c r="EA631" s="2"/>
      <c r="EB631" s="2"/>
      <c r="EC631" s="2"/>
      <c r="ED631" s="2"/>
      <c r="EE631" s="2"/>
      <c r="EF631" s="2"/>
      <c r="EG631" s="2"/>
      <c r="EH631" s="2"/>
      <c r="EI631" s="2"/>
      <c r="EJ631" s="2"/>
      <c r="EK631" s="2"/>
      <c r="EL631" s="2"/>
      <c r="EM631" s="2"/>
      <c r="EN631" s="2"/>
      <c r="EO631" s="2"/>
      <c r="EP631" s="2"/>
      <c r="EQ631" s="2"/>
      <c r="ER631" s="2"/>
      <c r="ES631" s="2"/>
      <c r="ET631" s="2"/>
      <c r="EU631" s="2"/>
      <c r="EV631" s="2"/>
      <c r="EW631" s="2"/>
      <c r="EX631" s="2"/>
      <c r="EY631" s="2"/>
      <c r="EZ631" s="2"/>
      <c r="FA631" s="2"/>
    </row>
    <row r="632" spans="1:157" ht="1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c r="CG632" s="2"/>
      <c r="CH632" s="2"/>
      <c r="CI632" s="2"/>
      <c r="CJ632" s="2"/>
      <c r="CK632" s="2"/>
      <c r="CL632" s="2"/>
      <c r="CM632" s="2"/>
      <c r="CN632" s="2"/>
      <c r="CO632" s="2"/>
      <c r="CP632" s="2"/>
      <c r="CQ632" s="2"/>
      <c r="CR632" s="2"/>
      <c r="CS632" s="2"/>
      <c r="CT632" s="2"/>
      <c r="CU632" s="2"/>
      <c r="CV632" s="2"/>
      <c r="CW632" s="2"/>
      <c r="CX632" s="2"/>
      <c r="CY632" s="2"/>
      <c r="CZ632" s="2"/>
      <c r="DA632" s="2"/>
      <c r="DB632" s="2"/>
      <c r="DC632" s="2"/>
      <c r="DD632" s="2"/>
      <c r="DE632" s="2"/>
      <c r="DF632" s="2"/>
      <c r="DG632" s="2"/>
      <c r="DH632" s="2"/>
      <c r="DI632" s="2"/>
      <c r="DJ632" s="2"/>
      <c r="DK632" s="2"/>
      <c r="DL632" s="2"/>
      <c r="DM632" s="2"/>
      <c r="DN632" s="2"/>
      <c r="DO632" s="2"/>
      <c r="DP632" s="2"/>
      <c r="DQ632" s="2"/>
      <c r="DR632" s="2"/>
      <c r="DS632" s="2"/>
      <c r="DT632" s="2"/>
      <c r="DU632" s="2"/>
      <c r="DV632" s="2"/>
      <c r="DW632" s="2"/>
      <c r="DX632" s="2"/>
      <c r="DY632" s="2"/>
      <c r="DZ632" s="2"/>
      <c r="EA632" s="2"/>
      <c r="EB632" s="2"/>
      <c r="EC632" s="2"/>
      <c r="ED632" s="2"/>
      <c r="EE632" s="2"/>
      <c r="EF632" s="2"/>
      <c r="EG632" s="2"/>
      <c r="EH632" s="2"/>
      <c r="EI632" s="2"/>
      <c r="EJ632" s="2"/>
      <c r="EK632" s="2"/>
      <c r="EL632" s="2"/>
      <c r="EM632" s="2"/>
      <c r="EN632" s="2"/>
      <c r="EO632" s="2"/>
      <c r="EP632" s="2"/>
      <c r="EQ632" s="2"/>
      <c r="ER632" s="2"/>
      <c r="ES632" s="2"/>
      <c r="ET632" s="2"/>
      <c r="EU632" s="2"/>
      <c r="EV632" s="2"/>
      <c r="EW632" s="2"/>
      <c r="EX632" s="2"/>
      <c r="EY632" s="2"/>
      <c r="EZ632" s="2"/>
      <c r="FA632" s="2"/>
    </row>
    <row r="633" spans="1:157" ht="1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c r="CG633" s="2"/>
      <c r="CH633" s="2"/>
      <c r="CI633" s="2"/>
      <c r="CJ633" s="2"/>
      <c r="CK633" s="2"/>
      <c r="CL633" s="2"/>
      <c r="CM633" s="2"/>
      <c r="CN633" s="2"/>
      <c r="CO633" s="2"/>
      <c r="CP633" s="2"/>
      <c r="CQ633" s="2"/>
      <c r="CR633" s="2"/>
      <c r="CS633" s="2"/>
      <c r="CT633" s="2"/>
      <c r="CU633" s="2"/>
      <c r="CV633" s="2"/>
      <c r="CW633" s="2"/>
      <c r="CX633" s="2"/>
      <c r="CY633" s="2"/>
      <c r="CZ633" s="2"/>
      <c r="DA633" s="2"/>
      <c r="DB633" s="2"/>
      <c r="DC633" s="2"/>
      <c r="DD633" s="2"/>
      <c r="DE633" s="2"/>
      <c r="DF633" s="2"/>
      <c r="DG633" s="2"/>
      <c r="DH633" s="2"/>
      <c r="DI633" s="2"/>
      <c r="DJ633" s="2"/>
      <c r="DK633" s="2"/>
      <c r="DL633" s="2"/>
      <c r="DM633" s="2"/>
      <c r="DN633" s="2"/>
      <c r="DO633" s="2"/>
      <c r="DP633" s="2"/>
      <c r="DQ633" s="2"/>
      <c r="DR633" s="2"/>
      <c r="DS633" s="2"/>
      <c r="DT633" s="2"/>
      <c r="DU633" s="2"/>
      <c r="DV633" s="2"/>
      <c r="DW633" s="2"/>
      <c r="DX633" s="2"/>
      <c r="DY633" s="2"/>
      <c r="DZ633" s="2"/>
      <c r="EA633" s="2"/>
      <c r="EB633" s="2"/>
      <c r="EC633" s="2"/>
      <c r="ED633" s="2"/>
      <c r="EE633" s="2"/>
      <c r="EF633" s="2"/>
      <c r="EG633" s="2"/>
      <c r="EH633" s="2"/>
      <c r="EI633" s="2"/>
      <c r="EJ633" s="2"/>
      <c r="EK633" s="2"/>
      <c r="EL633" s="2"/>
      <c r="EM633" s="2"/>
      <c r="EN633" s="2"/>
      <c r="EO633" s="2"/>
      <c r="EP633" s="2"/>
      <c r="EQ633" s="2"/>
      <c r="ER633" s="2"/>
      <c r="ES633" s="2"/>
      <c r="ET633" s="2"/>
      <c r="EU633" s="2"/>
      <c r="EV633" s="2"/>
      <c r="EW633" s="2"/>
      <c r="EX633" s="2"/>
      <c r="EY633" s="2"/>
      <c r="EZ633" s="2"/>
      <c r="FA633" s="2"/>
    </row>
    <row r="634" spans="1:157" ht="1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c r="CG634" s="2"/>
      <c r="CH634" s="2"/>
      <c r="CI634" s="2"/>
      <c r="CJ634" s="2"/>
      <c r="CK634" s="2"/>
      <c r="CL634" s="2"/>
      <c r="CM634" s="2"/>
      <c r="CN634" s="2"/>
      <c r="CO634" s="2"/>
      <c r="CP634" s="2"/>
      <c r="CQ634" s="2"/>
      <c r="CR634" s="2"/>
      <c r="CS634" s="2"/>
      <c r="CT634" s="2"/>
      <c r="CU634" s="2"/>
      <c r="CV634" s="2"/>
      <c r="CW634" s="2"/>
      <c r="CX634" s="2"/>
      <c r="CY634" s="2"/>
      <c r="CZ634" s="2"/>
      <c r="DA634" s="2"/>
      <c r="DB634" s="2"/>
      <c r="DC634" s="2"/>
      <c r="DD634" s="2"/>
      <c r="DE634" s="2"/>
      <c r="DF634" s="2"/>
      <c r="DG634" s="2"/>
      <c r="DH634" s="2"/>
      <c r="DI634" s="2"/>
      <c r="DJ634" s="2"/>
      <c r="DK634" s="2"/>
      <c r="DL634" s="2"/>
      <c r="DM634" s="2"/>
      <c r="DN634" s="2"/>
      <c r="DO634" s="2"/>
      <c r="DP634" s="2"/>
      <c r="DQ634" s="2"/>
      <c r="DR634" s="2"/>
      <c r="DS634" s="2"/>
      <c r="DT634" s="2"/>
      <c r="DU634" s="2"/>
      <c r="DV634" s="2"/>
      <c r="DW634" s="2"/>
      <c r="DX634" s="2"/>
      <c r="DY634" s="2"/>
      <c r="DZ634" s="2"/>
      <c r="EA634" s="2"/>
      <c r="EB634" s="2"/>
      <c r="EC634" s="2"/>
      <c r="ED634" s="2"/>
      <c r="EE634" s="2"/>
      <c r="EF634" s="2"/>
      <c r="EG634" s="2"/>
      <c r="EH634" s="2"/>
      <c r="EI634" s="2"/>
      <c r="EJ634" s="2"/>
      <c r="EK634" s="2"/>
      <c r="EL634" s="2"/>
      <c r="EM634" s="2"/>
      <c r="EN634" s="2"/>
      <c r="EO634" s="2"/>
      <c r="EP634" s="2"/>
      <c r="EQ634" s="2"/>
      <c r="ER634" s="2"/>
      <c r="ES634" s="2"/>
      <c r="ET634" s="2"/>
      <c r="EU634" s="2"/>
      <c r="EV634" s="2"/>
      <c r="EW634" s="2"/>
      <c r="EX634" s="2"/>
      <c r="EY634" s="2"/>
      <c r="EZ634" s="2"/>
      <c r="FA634" s="2"/>
    </row>
    <row r="635" spans="1:157" ht="1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c r="CG635" s="2"/>
      <c r="CH635" s="2"/>
      <c r="CI635" s="2"/>
      <c r="CJ635" s="2"/>
      <c r="CK635" s="2"/>
      <c r="CL635" s="2"/>
      <c r="CM635" s="2"/>
      <c r="CN635" s="2"/>
      <c r="CO635" s="2"/>
      <c r="CP635" s="2"/>
      <c r="CQ635" s="2"/>
      <c r="CR635" s="2"/>
      <c r="CS635" s="2"/>
      <c r="CT635" s="2"/>
      <c r="CU635" s="2"/>
      <c r="CV635" s="2"/>
      <c r="CW635" s="2"/>
      <c r="CX635" s="2"/>
      <c r="CY635" s="2"/>
      <c r="CZ635" s="2"/>
      <c r="DA635" s="2"/>
      <c r="DB635" s="2"/>
      <c r="DC635" s="2"/>
      <c r="DD635" s="2"/>
      <c r="DE635" s="2"/>
      <c r="DF635" s="2"/>
      <c r="DG635" s="2"/>
      <c r="DH635" s="2"/>
      <c r="DI635" s="2"/>
      <c r="DJ635" s="2"/>
      <c r="DK635" s="2"/>
      <c r="DL635" s="2"/>
      <c r="DM635" s="2"/>
      <c r="DN635" s="2"/>
      <c r="DO635" s="2"/>
      <c r="DP635" s="2"/>
      <c r="DQ635" s="2"/>
      <c r="DR635" s="2"/>
      <c r="DS635" s="2"/>
      <c r="DT635" s="2"/>
      <c r="DU635" s="2"/>
      <c r="DV635" s="2"/>
      <c r="DW635" s="2"/>
      <c r="DX635" s="2"/>
      <c r="DY635" s="2"/>
      <c r="DZ635" s="2"/>
      <c r="EA635" s="2"/>
      <c r="EB635" s="2"/>
      <c r="EC635" s="2"/>
      <c r="ED635" s="2"/>
      <c r="EE635" s="2"/>
      <c r="EF635" s="2"/>
      <c r="EG635" s="2"/>
      <c r="EH635" s="2"/>
      <c r="EI635" s="2"/>
      <c r="EJ635" s="2"/>
      <c r="EK635" s="2"/>
      <c r="EL635" s="2"/>
      <c r="EM635" s="2"/>
      <c r="EN635" s="2"/>
      <c r="EO635" s="2"/>
      <c r="EP635" s="2"/>
      <c r="EQ635" s="2"/>
      <c r="ER635" s="2"/>
      <c r="ES635" s="2"/>
      <c r="ET635" s="2"/>
      <c r="EU635" s="2"/>
      <c r="EV635" s="2"/>
      <c r="EW635" s="2"/>
      <c r="EX635" s="2"/>
      <c r="EY635" s="2"/>
      <c r="EZ635" s="2"/>
      <c r="FA635" s="2"/>
    </row>
    <row r="636" spans="1:157" ht="1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c r="CI636" s="2"/>
      <c r="CJ636" s="2"/>
      <c r="CK636" s="2"/>
      <c r="CL636" s="2"/>
      <c r="CM636" s="2"/>
      <c r="CN636" s="2"/>
      <c r="CO636" s="2"/>
      <c r="CP636" s="2"/>
      <c r="CQ636" s="2"/>
      <c r="CR636" s="2"/>
      <c r="CS636" s="2"/>
      <c r="CT636" s="2"/>
      <c r="CU636" s="2"/>
      <c r="CV636" s="2"/>
      <c r="CW636" s="2"/>
      <c r="CX636" s="2"/>
      <c r="CY636" s="2"/>
      <c r="CZ636" s="2"/>
      <c r="DA636" s="2"/>
      <c r="DB636" s="2"/>
      <c r="DC636" s="2"/>
      <c r="DD636" s="2"/>
      <c r="DE636" s="2"/>
      <c r="DF636" s="2"/>
      <c r="DG636" s="2"/>
      <c r="DH636" s="2"/>
      <c r="DI636" s="2"/>
      <c r="DJ636" s="2"/>
      <c r="DK636" s="2"/>
      <c r="DL636" s="2"/>
      <c r="DM636" s="2"/>
      <c r="DN636" s="2"/>
      <c r="DO636" s="2"/>
      <c r="DP636" s="2"/>
      <c r="DQ636" s="2"/>
      <c r="DR636" s="2"/>
      <c r="DS636" s="2"/>
      <c r="DT636" s="2"/>
      <c r="DU636" s="2"/>
      <c r="DV636" s="2"/>
      <c r="DW636" s="2"/>
      <c r="DX636" s="2"/>
      <c r="DY636" s="2"/>
      <c r="DZ636" s="2"/>
      <c r="EA636" s="2"/>
      <c r="EB636" s="2"/>
      <c r="EC636" s="2"/>
      <c r="ED636" s="2"/>
      <c r="EE636" s="2"/>
      <c r="EF636" s="2"/>
      <c r="EG636" s="2"/>
      <c r="EH636" s="2"/>
      <c r="EI636" s="2"/>
      <c r="EJ636" s="2"/>
      <c r="EK636" s="2"/>
      <c r="EL636" s="2"/>
      <c r="EM636" s="2"/>
      <c r="EN636" s="2"/>
      <c r="EO636" s="2"/>
      <c r="EP636" s="2"/>
      <c r="EQ636" s="2"/>
      <c r="ER636" s="2"/>
      <c r="ES636" s="2"/>
      <c r="ET636" s="2"/>
      <c r="EU636" s="2"/>
      <c r="EV636" s="2"/>
      <c r="EW636" s="2"/>
      <c r="EX636" s="2"/>
      <c r="EY636" s="2"/>
      <c r="EZ636" s="2"/>
      <c r="FA636" s="2"/>
    </row>
    <row r="637" spans="1:157" ht="1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c r="CI637" s="2"/>
      <c r="CJ637" s="2"/>
      <c r="CK637" s="2"/>
      <c r="CL637" s="2"/>
      <c r="CM637" s="2"/>
      <c r="CN637" s="2"/>
      <c r="CO637" s="2"/>
      <c r="CP637" s="2"/>
      <c r="CQ637" s="2"/>
      <c r="CR637" s="2"/>
      <c r="CS637" s="2"/>
      <c r="CT637" s="2"/>
      <c r="CU637" s="2"/>
      <c r="CV637" s="2"/>
      <c r="CW637" s="2"/>
      <c r="CX637" s="2"/>
      <c r="CY637" s="2"/>
      <c r="CZ637" s="2"/>
      <c r="DA637" s="2"/>
      <c r="DB637" s="2"/>
      <c r="DC637" s="2"/>
      <c r="DD637" s="2"/>
      <c r="DE637" s="2"/>
      <c r="DF637" s="2"/>
      <c r="DG637" s="2"/>
      <c r="DH637" s="2"/>
      <c r="DI637" s="2"/>
      <c r="DJ637" s="2"/>
      <c r="DK637" s="2"/>
      <c r="DL637" s="2"/>
      <c r="DM637" s="2"/>
      <c r="DN637" s="2"/>
      <c r="DO637" s="2"/>
      <c r="DP637" s="2"/>
      <c r="DQ637" s="2"/>
      <c r="DR637" s="2"/>
      <c r="DS637" s="2"/>
      <c r="DT637" s="2"/>
      <c r="DU637" s="2"/>
      <c r="DV637" s="2"/>
      <c r="DW637" s="2"/>
      <c r="DX637" s="2"/>
      <c r="DY637" s="2"/>
      <c r="DZ637" s="2"/>
      <c r="EA637" s="2"/>
      <c r="EB637" s="2"/>
      <c r="EC637" s="2"/>
      <c r="ED637" s="2"/>
      <c r="EE637" s="2"/>
      <c r="EF637" s="2"/>
      <c r="EG637" s="2"/>
      <c r="EH637" s="2"/>
      <c r="EI637" s="2"/>
      <c r="EJ637" s="2"/>
      <c r="EK637" s="2"/>
      <c r="EL637" s="2"/>
      <c r="EM637" s="2"/>
      <c r="EN637" s="2"/>
      <c r="EO637" s="2"/>
      <c r="EP637" s="2"/>
      <c r="EQ637" s="2"/>
      <c r="ER637" s="2"/>
      <c r="ES637" s="2"/>
      <c r="ET637" s="2"/>
      <c r="EU637" s="2"/>
      <c r="EV637" s="2"/>
      <c r="EW637" s="2"/>
      <c r="EX637" s="2"/>
      <c r="EY637" s="2"/>
      <c r="EZ637" s="2"/>
      <c r="FA637" s="2"/>
    </row>
    <row r="638" spans="1:157" ht="1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c r="CG638" s="2"/>
      <c r="CH638" s="2"/>
      <c r="CI638" s="2"/>
      <c r="CJ638" s="2"/>
      <c r="CK638" s="2"/>
      <c r="CL638" s="2"/>
      <c r="CM638" s="2"/>
      <c r="CN638" s="2"/>
      <c r="CO638" s="2"/>
      <c r="CP638" s="2"/>
      <c r="CQ638" s="2"/>
      <c r="CR638" s="2"/>
      <c r="CS638" s="2"/>
      <c r="CT638" s="2"/>
      <c r="CU638" s="2"/>
      <c r="CV638" s="2"/>
      <c r="CW638" s="2"/>
      <c r="CX638" s="2"/>
      <c r="CY638" s="2"/>
      <c r="CZ638" s="2"/>
      <c r="DA638" s="2"/>
      <c r="DB638" s="2"/>
      <c r="DC638" s="2"/>
      <c r="DD638" s="2"/>
      <c r="DE638" s="2"/>
      <c r="DF638" s="2"/>
      <c r="DG638" s="2"/>
      <c r="DH638" s="2"/>
      <c r="DI638" s="2"/>
      <c r="DJ638" s="2"/>
      <c r="DK638" s="2"/>
      <c r="DL638" s="2"/>
      <c r="DM638" s="2"/>
      <c r="DN638" s="2"/>
      <c r="DO638" s="2"/>
      <c r="DP638" s="2"/>
      <c r="DQ638" s="2"/>
      <c r="DR638" s="2"/>
      <c r="DS638" s="2"/>
      <c r="DT638" s="2"/>
      <c r="DU638" s="2"/>
      <c r="DV638" s="2"/>
      <c r="DW638" s="2"/>
      <c r="DX638" s="2"/>
      <c r="DY638" s="2"/>
      <c r="DZ638" s="2"/>
      <c r="EA638" s="2"/>
      <c r="EB638" s="2"/>
      <c r="EC638" s="2"/>
      <c r="ED638" s="2"/>
      <c r="EE638" s="2"/>
      <c r="EF638" s="2"/>
      <c r="EG638" s="2"/>
      <c r="EH638" s="2"/>
      <c r="EI638" s="2"/>
      <c r="EJ638" s="2"/>
      <c r="EK638" s="2"/>
      <c r="EL638" s="2"/>
      <c r="EM638" s="2"/>
      <c r="EN638" s="2"/>
      <c r="EO638" s="2"/>
      <c r="EP638" s="2"/>
      <c r="EQ638" s="2"/>
      <c r="ER638" s="2"/>
      <c r="ES638" s="2"/>
      <c r="ET638" s="2"/>
      <c r="EU638" s="2"/>
      <c r="EV638" s="2"/>
      <c r="EW638" s="2"/>
      <c r="EX638" s="2"/>
      <c r="EY638" s="2"/>
      <c r="EZ638" s="2"/>
      <c r="FA638" s="2"/>
    </row>
    <row r="639" spans="1:157" ht="1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c r="CE639" s="2"/>
      <c r="CF639" s="2"/>
      <c r="CG639" s="2"/>
      <c r="CH639" s="2"/>
      <c r="CI639" s="2"/>
      <c r="CJ639" s="2"/>
      <c r="CK639" s="2"/>
      <c r="CL639" s="2"/>
      <c r="CM639" s="2"/>
      <c r="CN639" s="2"/>
      <c r="CO639" s="2"/>
      <c r="CP639" s="2"/>
      <c r="CQ639" s="2"/>
      <c r="CR639" s="2"/>
      <c r="CS639" s="2"/>
      <c r="CT639" s="2"/>
      <c r="CU639" s="2"/>
      <c r="CV639" s="2"/>
      <c r="CW639" s="2"/>
      <c r="CX639" s="2"/>
      <c r="CY639" s="2"/>
      <c r="CZ639" s="2"/>
      <c r="DA639" s="2"/>
      <c r="DB639" s="2"/>
      <c r="DC639" s="2"/>
      <c r="DD639" s="2"/>
      <c r="DE639" s="2"/>
      <c r="DF639" s="2"/>
      <c r="DG639" s="2"/>
      <c r="DH639" s="2"/>
      <c r="DI639" s="2"/>
      <c r="DJ639" s="2"/>
      <c r="DK639" s="2"/>
      <c r="DL639" s="2"/>
      <c r="DM639" s="2"/>
      <c r="DN639" s="2"/>
      <c r="DO639" s="2"/>
      <c r="DP639" s="2"/>
      <c r="DQ639" s="2"/>
      <c r="DR639" s="2"/>
      <c r="DS639" s="2"/>
      <c r="DT639" s="2"/>
      <c r="DU639" s="2"/>
      <c r="DV639" s="2"/>
      <c r="DW639" s="2"/>
      <c r="DX639" s="2"/>
      <c r="DY639" s="2"/>
      <c r="DZ639" s="2"/>
      <c r="EA639" s="2"/>
      <c r="EB639" s="2"/>
      <c r="EC639" s="2"/>
      <c r="ED639" s="2"/>
      <c r="EE639" s="2"/>
      <c r="EF639" s="2"/>
      <c r="EG639" s="2"/>
      <c r="EH639" s="2"/>
      <c r="EI639" s="2"/>
      <c r="EJ639" s="2"/>
      <c r="EK639" s="2"/>
      <c r="EL639" s="2"/>
      <c r="EM639" s="2"/>
      <c r="EN639" s="2"/>
      <c r="EO639" s="2"/>
      <c r="EP639" s="2"/>
      <c r="EQ639" s="2"/>
      <c r="ER639" s="2"/>
      <c r="ES639" s="2"/>
      <c r="ET639" s="2"/>
      <c r="EU639" s="2"/>
      <c r="EV639" s="2"/>
      <c r="EW639" s="2"/>
      <c r="EX639" s="2"/>
      <c r="EY639" s="2"/>
      <c r="EZ639" s="2"/>
      <c r="FA639" s="2"/>
    </row>
    <row r="640" spans="1:157" ht="1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c r="CF640" s="2"/>
      <c r="CG640" s="2"/>
      <c r="CH640" s="2"/>
      <c r="CI640" s="2"/>
      <c r="CJ640" s="2"/>
      <c r="CK640" s="2"/>
      <c r="CL640" s="2"/>
      <c r="CM640" s="2"/>
      <c r="CN640" s="2"/>
      <c r="CO640" s="2"/>
      <c r="CP640" s="2"/>
      <c r="CQ640" s="2"/>
      <c r="CR640" s="2"/>
      <c r="CS640" s="2"/>
      <c r="CT640" s="2"/>
      <c r="CU640" s="2"/>
      <c r="CV640" s="2"/>
      <c r="CW640" s="2"/>
      <c r="CX640" s="2"/>
      <c r="CY640" s="2"/>
      <c r="CZ640" s="2"/>
      <c r="DA640" s="2"/>
      <c r="DB640" s="2"/>
      <c r="DC640" s="2"/>
      <c r="DD640" s="2"/>
      <c r="DE640" s="2"/>
      <c r="DF640" s="2"/>
      <c r="DG640" s="2"/>
      <c r="DH640" s="2"/>
      <c r="DI640" s="2"/>
      <c r="DJ640" s="2"/>
      <c r="DK640" s="2"/>
      <c r="DL640" s="2"/>
      <c r="DM640" s="2"/>
      <c r="DN640" s="2"/>
      <c r="DO640" s="2"/>
      <c r="DP640" s="2"/>
      <c r="DQ640" s="2"/>
      <c r="DR640" s="2"/>
      <c r="DS640" s="2"/>
      <c r="DT640" s="2"/>
      <c r="DU640" s="2"/>
      <c r="DV640" s="2"/>
      <c r="DW640" s="2"/>
      <c r="DX640" s="2"/>
      <c r="DY640" s="2"/>
      <c r="DZ640" s="2"/>
      <c r="EA640" s="2"/>
      <c r="EB640" s="2"/>
      <c r="EC640" s="2"/>
      <c r="ED640" s="2"/>
      <c r="EE640" s="2"/>
      <c r="EF640" s="2"/>
      <c r="EG640" s="2"/>
      <c r="EH640" s="2"/>
      <c r="EI640" s="2"/>
      <c r="EJ640" s="2"/>
      <c r="EK640" s="2"/>
      <c r="EL640" s="2"/>
      <c r="EM640" s="2"/>
      <c r="EN640" s="2"/>
      <c r="EO640" s="2"/>
      <c r="EP640" s="2"/>
      <c r="EQ640" s="2"/>
      <c r="ER640" s="2"/>
      <c r="ES640" s="2"/>
      <c r="ET640" s="2"/>
      <c r="EU640" s="2"/>
      <c r="EV640" s="2"/>
      <c r="EW640" s="2"/>
      <c r="EX640" s="2"/>
      <c r="EY640" s="2"/>
      <c r="EZ640" s="2"/>
      <c r="FA640" s="2"/>
    </row>
    <row r="641" spans="1:157" ht="1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c r="CG641" s="2"/>
      <c r="CH641" s="2"/>
      <c r="CI641" s="2"/>
      <c r="CJ641" s="2"/>
      <c r="CK641" s="2"/>
      <c r="CL641" s="2"/>
      <c r="CM641" s="2"/>
      <c r="CN641" s="2"/>
      <c r="CO641" s="2"/>
      <c r="CP641" s="2"/>
      <c r="CQ641" s="2"/>
      <c r="CR641" s="2"/>
      <c r="CS641" s="2"/>
      <c r="CT641" s="2"/>
      <c r="CU641" s="2"/>
      <c r="CV641" s="2"/>
      <c r="CW641" s="2"/>
      <c r="CX641" s="2"/>
      <c r="CY641" s="2"/>
      <c r="CZ641" s="2"/>
      <c r="DA641" s="2"/>
      <c r="DB641" s="2"/>
      <c r="DC641" s="2"/>
      <c r="DD641" s="2"/>
      <c r="DE641" s="2"/>
      <c r="DF641" s="2"/>
      <c r="DG641" s="2"/>
      <c r="DH641" s="2"/>
      <c r="DI641" s="2"/>
      <c r="DJ641" s="2"/>
      <c r="DK641" s="2"/>
      <c r="DL641" s="2"/>
      <c r="DM641" s="2"/>
      <c r="DN641" s="2"/>
      <c r="DO641" s="2"/>
      <c r="DP641" s="2"/>
      <c r="DQ641" s="2"/>
      <c r="DR641" s="2"/>
      <c r="DS641" s="2"/>
      <c r="DT641" s="2"/>
      <c r="DU641" s="2"/>
      <c r="DV641" s="2"/>
      <c r="DW641" s="2"/>
      <c r="DX641" s="2"/>
      <c r="DY641" s="2"/>
      <c r="DZ641" s="2"/>
      <c r="EA641" s="2"/>
      <c r="EB641" s="2"/>
      <c r="EC641" s="2"/>
      <c r="ED641" s="2"/>
      <c r="EE641" s="2"/>
      <c r="EF641" s="2"/>
      <c r="EG641" s="2"/>
      <c r="EH641" s="2"/>
      <c r="EI641" s="2"/>
      <c r="EJ641" s="2"/>
      <c r="EK641" s="2"/>
      <c r="EL641" s="2"/>
      <c r="EM641" s="2"/>
      <c r="EN641" s="2"/>
      <c r="EO641" s="2"/>
      <c r="EP641" s="2"/>
      <c r="EQ641" s="2"/>
      <c r="ER641" s="2"/>
      <c r="ES641" s="2"/>
      <c r="ET641" s="2"/>
      <c r="EU641" s="2"/>
      <c r="EV641" s="2"/>
      <c r="EW641" s="2"/>
      <c r="EX641" s="2"/>
      <c r="EY641" s="2"/>
      <c r="EZ641" s="2"/>
      <c r="FA641" s="2"/>
    </row>
    <row r="642" spans="1:157" ht="1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c r="CG642" s="2"/>
      <c r="CH642" s="2"/>
      <c r="CI642" s="2"/>
      <c r="CJ642" s="2"/>
      <c r="CK642" s="2"/>
      <c r="CL642" s="2"/>
      <c r="CM642" s="2"/>
      <c r="CN642" s="2"/>
      <c r="CO642" s="2"/>
      <c r="CP642" s="2"/>
      <c r="CQ642" s="2"/>
      <c r="CR642" s="2"/>
      <c r="CS642" s="2"/>
      <c r="CT642" s="2"/>
      <c r="CU642" s="2"/>
      <c r="CV642" s="2"/>
      <c r="CW642" s="2"/>
      <c r="CX642" s="2"/>
      <c r="CY642" s="2"/>
      <c r="CZ642" s="2"/>
      <c r="DA642" s="2"/>
      <c r="DB642" s="2"/>
      <c r="DC642" s="2"/>
      <c r="DD642" s="2"/>
      <c r="DE642" s="2"/>
      <c r="DF642" s="2"/>
      <c r="DG642" s="2"/>
      <c r="DH642" s="2"/>
      <c r="DI642" s="2"/>
      <c r="DJ642" s="2"/>
      <c r="DK642" s="2"/>
      <c r="DL642" s="2"/>
      <c r="DM642" s="2"/>
      <c r="DN642" s="2"/>
      <c r="DO642" s="2"/>
      <c r="DP642" s="2"/>
      <c r="DQ642" s="2"/>
      <c r="DR642" s="2"/>
      <c r="DS642" s="2"/>
      <c r="DT642" s="2"/>
      <c r="DU642" s="2"/>
      <c r="DV642" s="2"/>
      <c r="DW642" s="2"/>
      <c r="DX642" s="2"/>
      <c r="DY642" s="2"/>
      <c r="DZ642" s="2"/>
      <c r="EA642" s="2"/>
      <c r="EB642" s="2"/>
      <c r="EC642" s="2"/>
      <c r="ED642" s="2"/>
      <c r="EE642" s="2"/>
      <c r="EF642" s="2"/>
      <c r="EG642" s="2"/>
      <c r="EH642" s="2"/>
      <c r="EI642" s="2"/>
      <c r="EJ642" s="2"/>
      <c r="EK642" s="2"/>
      <c r="EL642" s="2"/>
      <c r="EM642" s="2"/>
      <c r="EN642" s="2"/>
      <c r="EO642" s="2"/>
      <c r="EP642" s="2"/>
      <c r="EQ642" s="2"/>
      <c r="ER642" s="2"/>
      <c r="ES642" s="2"/>
      <c r="ET642" s="2"/>
      <c r="EU642" s="2"/>
      <c r="EV642" s="2"/>
      <c r="EW642" s="2"/>
      <c r="EX642" s="2"/>
      <c r="EY642" s="2"/>
      <c r="EZ642" s="2"/>
      <c r="FA642" s="2"/>
    </row>
    <row r="643" spans="1:157" ht="1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c r="CG643" s="2"/>
      <c r="CH643" s="2"/>
      <c r="CI643" s="2"/>
      <c r="CJ643" s="2"/>
      <c r="CK643" s="2"/>
      <c r="CL643" s="2"/>
      <c r="CM643" s="2"/>
      <c r="CN643" s="2"/>
      <c r="CO643" s="2"/>
      <c r="CP643" s="2"/>
      <c r="CQ643" s="2"/>
      <c r="CR643" s="2"/>
      <c r="CS643" s="2"/>
      <c r="CT643" s="2"/>
      <c r="CU643" s="2"/>
      <c r="CV643" s="2"/>
      <c r="CW643" s="2"/>
      <c r="CX643" s="2"/>
      <c r="CY643" s="2"/>
      <c r="CZ643" s="2"/>
      <c r="DA643" s="2"/>
      <c r="DB643" s="2"/>
      <c r="DC643" s="2"/>
      <c r="DD643" s="2"/>
      <c r="DE643" s="2"/>
      <c r="DF643" s="2"/>
      <c r="DG643" s="2"/>
      <c r="DH643" s="2"/>
      <c r="DI643" s="2"/>
      <c r="DJ643" s="2"/>
      <c r="DK643" s="2"/>
      <c r="DL643" s="2"/>
      <c r="DM643" s="2"/>
      <c r="DN643" s="2"/>
      <c r="DO643" s="2"/>
      <c r="DP643" s="2"/>
      <c r="DQ643" s="2"/>
      <c r="DR643" s="2"/>
      <c r="DS643" s="2"/>
      <c r="DT643" s="2"/>
      <c r="DU643" s="2"/>
      <c r="DV643" s="2"/>
      <c r="DW643" s="2"/>
      <c r="DX643" s="2"/>
      <c r="DY643" s="2"/>
      <c r="DZ643" s="2"/>
      <c r="EA643" s="2"/>
      <c r="EB643" s="2"/>
      <c r="EC643" s="2"/>
      <c r="ED643" s="2"/>
      <c r="EE643" s="2"/>
      <c r="EF643" s="2"/>
      <c r="EG643" s="2"/>
      <c r="EH643" s="2"/>
      <c r="EI643" s="2"/>
      <c r="EJ643" s="2"/>
      <c r="EK643" s="2"/>
      <c r="EL643" s="2"/>
      <c r="EM643" s="2"/>
      <c r="EN643" s="2"/>
      <c r="EO643" s="2"/>
      <c r="EP643" s="2"/>
      <c r="EQ643" s="2"/>
      <c r="ER643" s="2"/>
      <c r="ES643" s="2"/>
      <c r="ET643" s="2"/>
      <c r="EU643" s="2"/>
      <c r="EV643" s="2"/>
      <c r="EW643" s="2"/>
      <c r="EX643" s="2"/>
      <c r="EY643" s="2"/>
      <c r="EZ643" s="2"/>
      <c r="FA643" s="2"/>
    </row>
    <row r="644" spans="1:157" ht="1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c r="CG644" s="2"/>
      <c r="CH644" s="2"/>
      <c r="CI644" s="2"/>
      <c r="CJ644" s="2"/>
      <c r="CK644" s="2"/>
      <c r="CL644" s="2"/>
      <c r="CM644" s="2"/>
      <c r="CN644" s="2"/>
      <c r="CO644" s="2"/>
      <c r="CP644" s="2"/>
      <c r="CQ644" s="2"/>
      <c r="CR644" s="2"/>
      <c r="CS644" s="2"/>
      <c r="CT644" s="2"/>
      <c r="CU644" s="2"/>
      <c r="CV644" s="2"/>
      <c r="CW644" s="2"/>
      <c r="CX644" s="2"/>
      <c r="CY644" s="2"/>
      <c r="CZ644" s="2"/>
      <c r="DA644" s="2"/>
      <c r="DB644" s="2"/>
      <c r="DC644" s="2"/>
      <c r="DD644" s="2"/>
      <c r="DE644" s="2"/>
      <c r="DF644" s="2"/>
      <c r="DG644" s="2"/>
      <c r="DH644" s="2"/>
      <c r="DI644" s="2"/>
      <c r="DJ644" s="2"/>
      <c r="DK644" s="2"/>
      <c r="DL644" s="2"/>
      <c r="DM644" s="2"/>
      <c r="DN644" s="2"/>
      <c r="DO644" s="2"/>
      <c r="DP644" s="2"/>
      <c r="DQ644" s="2"/>
      <c r="DR644" s="2"/>
      <c r="DS644" s="2"/>
      <c r="DT644" s="2"/>
      <c r="DU644" s="2"/>
      <c r="DV644" s="2"/>
      <c r="DW644" s="2"/>
      <c r="DX644" s="2"/>
      <c r="DY644" s="2"/>
      <c r="DZ644" s="2"/>
      <c r="EA644" s="2"/>
      <c r="EB644" s="2"/>
      <c r="EC644" s="2"/>
      <c r="ED644" s="2"/>
      <c r="EE644" s="2"/>
      <c r="EF644" s="2"/>
      <c r="EG644" s="2"/>
      <c r="EH644" s="2"/>
      <c r="EI644" s="2"/>
      <c r="EJ644" s="2"/>
      <c r="EK644" s="2"/>
      <c r="EL644" s="2"/>
      <c r="EM644" s="2"/>
      <c r="EN644" s="2"/>
      <c r="EO644" s="2"/>
      <c r="EP644" s="2"/>
      <c r="EQ644" s="2"/>
      <c r="ER644" s="2"/>
      <c r="ES644" s="2"/>
      <c r="ET644" s="2"/>
      <c r="EU644" s="2"/>
      <c r="EV644" s="2"/>
      <c r="EW644" s="2"/>
      <c r="EX644" s="2"/>
      <c r="EY644" s="2"/>
      <c r="EZ644" s="2"/>
      <c r="FA644" s="2"/>
    </row>
    <row r="645" spans="1:157" ht="1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c r="CI645" s="2"/>
      <c r="CJ645" s="2"/>
      <c r="CK645" s="2"/>
      <c r="CL645" s="2"/>
      <c r="CM645" s="2"/>
      <c r="CN645" s="2"/>
      <c r="CO645" s="2"/>
      <c r="CP645" s="2"/>
      <c r="CQ645" s="2"/>
      <c r="CR645" s="2"/>
      <c r="CS645" s="2"/>
      <c r="CT645" s="2"/>
      <c r="CU645" s="2"/>
      <c r="CV645" s="2"/>
      <c r="CW645" s="2"/>
      <c r="CX645" s="2"/>
      <c r="CY645" s="2"/>
      <c r="CZ645" s="2"/>
      <c r="DA645" s="2"/>
      <c r="DB645" s="2"/>
      <c r="DC645" s="2"/>
      <c r="DD645" s="2"/>
      <c r="DE645" s="2"/>
      <c r="DF645" s="2"/>
      <c r="DG645" s="2"/>
      <c r="DH645" s="2"/>
      <c r="DI645" s="2"/>
      <c r="DJ645" s="2"/>
      <c r="DK645" s="2"/>
      <c r="DL645" s="2"/>
      <c r="DM645" s="2"/>
      <c r="DN645" s="2"/>
      <c r="DO645" s="2"/>
      <c r="DP645" s="2"/>
      <c r="DQ645" s="2"/>
      <c r="DR645" s="2"/>
      <c r="DS645" s="2"/>
      <c r="DT645" s="2"/>
      <c r="DU645" s="2"/>
      <c r="DV645" s="2"/>
      <c r="DW645" s="2"/>
      <c r="DX645" s="2"/>
      <c r="DY645" s="2"/>
      <c r="DZ645" s="2"/>
      <c r="EA645" s="2"/>
      <c r="EB645" s="2"/>
      <c r="EC645" s="2"/>
      <c r="ED645" s="2"/>
      <c r="EE645" s="2"/>
      <c r="EF645" s="2"/>
      <c r="EG645" s="2"/>
      <c r="EH645" s="2"/>
      <c r="EI645" s="2"/>
      <c r="EJ645" s="2"/>
      <c r="EK645" s="2"/>
      <c r="EL645" s="2"/>
      <c r="EM645" s="2"/>
      <c r="EN645" s="2"/>
      <c r="EO645" s="2"/>
      <c r="EP645" s="2"/>
      <c r="EQ645" s="2"/>
      <c r="ER645" s="2"/>
      <c r="ES645" s="2"/>
      <c r="ET645" s="2"/>
      <c r="EU645" s="2"/>
      <c r="EV645" s="2"/>
      <c r="EW645" s="2"/>
      <c r="EX645" s="2"/>
      <c r="EY645" s="2"/>
      <c r="EZ645" s="2"/>
      <c r="FA645" s="2"/>
    </row>
    <row r="646" spans="1:157" ht="1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c r="CG646" s="2"/>
      <c r="CH646" s="2"/>
      <c r="CI646" s="2"/>
      <c r="CJ646" s="2"/>
      <c r="CK646" s="2"/>
      <c r="CL646" s="2"/>
      <c r="CM646" s="2"/>
      <c r="CN646" s="2"/>
      <c r="CO646" s="2"/>
      <c r="CP646" s="2"/>
      <c r="CQ646" s="2"/>
      <c r="CR646" s="2"/>
      <c r="CS646" s="2"/>
      <c r="CT646" s="2"/>
      <c r="CU646" s="2"/>
      <c r="CV646" s="2"/>
      <c r="CW646" s="2"/>
      <c r="CX646" s="2"/>
      <c r="CY646" s="2"/>
      <c r="CZ646" s="2"/>
      <c r="DA646" s="2"/>
      <c r="DB646" s="2"/>
      <c r="DC646" s="2"/>
      <c r="DD646" s="2"/>
      <c r="DE646" s="2"/>
      <c r="DF646" s="2"/>
      <c r="DG646" s="2"/>
      <c r="DH646" s="2"/>
      <c r="DI646" s="2"/>
      <c r="DJ646" s="2"/>
      <c r="DK646" s="2"/>
      <c r="DL646" s="2"/>
      <c r="DM646" s="2"/>
      <c r="DN646" s="2"/>
      <c r="DO646" s="2"/>
      <c r="DP646" s="2"/>
      <c r="DQ646" s="2"/>
      <c r="DR646" s="2"/>
      <c r="DS646" s="2"/>
      <c r="DT646" s="2"/>
      <c r="DU646" s="2"/>
      <c r="DV646" s="2"/>
      <c r="DW646" s="2"/>
      <c r="DX646" s="2"/>
      <c r="DY646" s="2"/>
      <c r="DZ646" s="2"/>
      <c r="EA646" s="2"/>
      <c r="EB646" s="2"/>
      <c r="EC646" s="2"/>
      <c r="ED646" s="2"/>
      <c r="EE646" s="2"/>
      <c r="EF646" s="2"/>
      <c r="EG646" s="2"/>
      <c r="EH646" s="2"/>
      <c r="EI646" s="2"/>
      <c r="EJ646" s="2"/>
      <c r="EK646" s="2"/>
      <c r="EL646" s="2"/>
      <c r="EM646" s="2"/>
      <c r="EN646" s="2"/>
      <c r="EO646" s="2"/>
      <c r="EP646" s="2"/>
      <c r="EQ646" s="2"/>
      <c r="ER646" s="2"/>
      <c r="ES646" s="2"/>
      <c r="ET646" s="2"/>
      <c r="EU646" s="2"/>
      <c r="EV646" s="2"/>
      <c r="EW646" s="2"/>
      <c r="EX646" s="2"/>
      <c r="EY646" s="2"/>
      <c r="EZ646" s="2"/>
      <c r="FA646" s="2"/>
    </row>
    <row r="647" spans="1:157" ht="1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c r="CF647" s="2"/>
      <c r="CG647" s="2"/>
      <c r="CH647" s="2"/>
      <c r="CI647" s="2"/>
      <c r="CJ647" s="2"/>
      <c r="CK647" s="2"/>
      <c r="CL647" s="2"/>
      <c r="CM647" s="2"/>
      <c r="CN647" s="2"/>
      <c r="CO647" s="2"/>
      <c r="CP647" s="2"/>
      <c r="CQ647" s="2"/>
      <c r="CR647" s="2"/>
      <c r="CS647" s="2"/>
      <c r="CT647" s="2"/>
      <c r="CU647" s="2"/>
      <c r="CV647" s="2"/>
      <c r="CW647" s="2"/>
      <c r="CX647" s="2"/>
      <c r="CY647" s="2"/>
      <c r="CZ647" s="2"/>
      <c r="DA647" s="2"/>
      <c r="DB647" s="2"/>
      <c r="DC647" s="2"/>
      <c r="DD647" s="2"/>
      <c r="DE647" s="2"/>
      <c r="DF647" s="2"/>
      <c r="DG647" s="2"/>
      <c r="DH647" s="2"/>
      <c r="DI647" s="2"/>
      <c r="DJ647" s="2"/>
      <c r="DK647" s="2"/>
      <c r="DL647" s="2"/>
      <c r="DM647" s="2"/>
      <c r="DN647" s="2"/>
      <c r="DO647" s="2"/>
      <c r="DP647" s="2"/>
      <c r="DQ647" s="2"/>
      <c r="DR647" s="2"/>
      <c r="DS647" s="2"/>
      <c r="DT647" s="2"/>
      <c r="DU647" s="2"/>
      <c r="DV647" s="2"/>
      <c r="DW647" s="2"/>
      <c r="DX647" s="2"/>
      <c r="DY647" s="2"/>
      <c r="DZ647" s="2"/>
      <c r="EA647" s="2"/>
      <c r="EB647" s="2"/>
      <c r="EC647" s="2"/>
      <c r="ED647" s="2"/>
      <c r="EE647" s="2"/>
      <c r="EF647" s="2"/>
      <c r="EG647" s="2"/>
      <c r="EH647" s="2"/>
      <c r="EI647" s="2"/>
      <c r="EJ647" s="2"/>
      <c r="EK647" s="2"/>
      <c r="EL647" s="2"/>
      <c r="EM647" s="2"/>
      <c r="EN647" s="2"/>
      <c r="EO647" s="2"/>
      <c r="EP647" s="2"/>
      <c r="EQ647" s="2"/>
      <c r="ER647" s="2"/>
      <c r="ES647" s="2"/>
      <c r="ET647" s="2"/>
      <c r="EU647" s="2"/>
      <c r="EV647" s="2"/>
      <c r="EW647" s="2"/>
      <c r="EX647" s="2"/>
      <c r="EY647" s="2"/>
      <c r="EZ647" s="2"/>
      <c r="FA647" s="2"/>
    </row>
    <row r="648" spans="1:157" ht="1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c r="CG648" s="2"/>
      <c r="CH648" s="2"/>
      <c r="CI648" s="2"/>
      <c r="CJ648" s="2"/>
      <c r="CK648" s="2"/>
      <c r="CL648" s="2"/>
      <c r="CM648" s="2"/>
      <c r="CN648" s="2"/>
      <c r="CO648" s="2"/>
      <c r="CP648" s="2"/>
      <c r="CQ648" s="2"/>
      <c r="CR648" s="2"/>
      <c r="CS648" s="2"/>
      <c r="CT648" s="2"/>
      <c r="CU648" s="2"/>
      <c r="CV648" s="2"/>
      <c r="CW648" s="2"/>
      <c r="CX648" s="2"/>
      <c r="CY648" s="2"/>
      <c r="CZ648" s="2"/>
      <c r="DA648" s="2"/>
      <c r="DB648" s="2"/>
      <c r="DC648" s="2"/>
      <c r="DD648" s="2"/>
      <c r="DE648" s="2"/>
      <c r="DF648" s="2"/>
      <c r="DG648" s="2"/>
      <c r="DH648" s="2"/>
      <c r="DI648" s="2"/>
      <c r="DJ648" s="2"/>
      <c r="DK648" s="2"/>
      <c r="DL648" s="2"/>
      <c r="DM648" s="2"/>
      <c r="DN648" s="2"/>
      <c r="DO648" s="2"/>
      <c r="DP648" s="2"/>
      <c r="DQ648" s="2"/>
      <c r="DR648" s="2"/>
      <c r="DS648" s="2"/>
      <c r="DT648" s="2"/>
      <c r="DU648" s="2"/>
      <c r="DV648" s="2"/>
      <c r="DW648" s="2"/>
      <c r="DX648" s="2"/>
      <c r="DY648" s="2"/>
      <c r="DZ648" s="2"/>
      <c r="EA648" s="2"/>
      <c r="EB648" s="2"/>
      <c r="EC648" s="2"/>
      <c r="ED648" s="2"/>
      <c r="EE648" s="2"/>
      <c r="EF648" s="2"/>
      <c r="EG648" s="2"/>
      <c r="EH648" s="2"/>
      <c r="EI648" s="2"/>
      <c r="EJ648" s="2"/>
      <c r="EK648" s="2"/>
      <c r="EL648" s="2"/>
      <c r="EM648" s="2"/>
      <c r="EN648" s="2"/>
      <c r="EO648" s="2"/>
      <c r="EP648" s="2"/>
      <c r="EQ648" s="2"/>
      <c r="ER648" s="2"/>
      <c r="ES648" s="2"/>
      <c r="ET648" s="2"/>
      <c r="EU648" s="2"/>
      <c r="EV648" s="2"/>
      <c r="EW648" s="2"/>
      <c r="EX648" s="2"/>
      <c r="EY648" s="2"/>
      <c r="EZ648" s="2"/>
      <c r="FA648" s="2"/>
    </row>
    <row r="649" spans="1:157" ht="1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c r="CG649" s="2"/>
      <c r="CH649" s="2"/>
      <c r="CI649" s="2"/>
      <c r="CJ649" s="2"/>
      <c r="CK649" s="2"/>
      <c r="CL649" s="2"/>
      <c r="CM649" s="2"/>
      <c r="CN649" s="2"/>
      <c r="CO649" s="2"/>
      <c r="CP649" s="2"/>
      <c r="CQ649" s="2"/>
      <c r="CR649" s="2"/>
      <c r="CS649" s="2"/>
      <c r="CT649" s="2"/>
      <c r="CU649" s="2"/>
      <c r="CV649" s="2"/>
      <c r="CW649" s="2"/>
      <c r="CX649" s="2"/>
      <c r="CY649" s="2"/>
      <c r="CZ649" s="2"/>
      <c r="DA649" s="2"/>
      <c r="DB649" s="2"/>
      <c r="DC649" s="2"/>
      <c r="DD649" s="2"/>
      <c r="DE649" s="2"/>
      <c r="DF649" s="2"/>
      <c r="DG649" s="2"/>
      <c r="DH649" s="2"/>
      <c r="DI649" s="2"/>
      <c r="DJ649" s="2"/>
      <c r="DK649" s="2"/>
      <c r="DL649" s="2"/>
      <c r="DM649" s="2"/>
      <c r="DN649" s="2"/>
      <c r="DO649" s="2"/>
      <c r="DP649" s="2"/>
      <c r="DQ649" s="2"/>
      <c r="DR649" s="2"/>
      <c r="DS649" s="2"/>
      <c r="DT649" s="2"/>
      <c r="DU649" s="2"/>
      <c r="DV649" s="2"/>
      <c r="DW649" s="2"/>
      <c r="DX649" s="2"/>
      <c r="DY649" s="2"/>
      <c r="DZ649" s="2"/>
      <c r="EA649" s="2"/>
      <c r="EB649" s="2"/>
      <c r="EC649" s="2"/>
      <c r="ED649" s="2"/>
      <c r="EE649" s="2"/>
      <c r="EF649" s="2"/>
      <c r="EG649" s="2"/>
      <c r="EH649" s="2"/>
      <c r="EI649" s="2"/>
      <c r="EJ649" s="2"/>
      <c r="EK649" s="2"/>
      <c r="EL649" s="2"/>
      <c r="EM649" s="2"/>
      <c r="EN649" s="2"/>
      <c r="EO649" s="2"/>
      <c r="EP649" s="2"/>
      <c r="EQ649" s="2"/>
      <c r="ER649" s="2"/>
      <c r="ES649" s="2"/>
      <c r="ET649" s="2"/>
      <c r="EU649" s="2"/>
      <c r="EV649" s="2"/>
      <c r="EW649" s="2"/>
      <c r="EX649" s="2"/>
      <c r="EY649" s="2"/>
      <c r="EZ649" s="2"/>
      <c r="FA649" s="2"/>
    </row>
    <row r="650" spans="1:157" ht="1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c r="CI650" s="2"/>
      <c r="CJ650" s="2"/>
      <c r="CK650" s="2"/>
      <c r="CL650" s="2"/>
      <c r="CM650" s="2"/>
      <c r="CN650" s="2"/>
      <c r="CO650" s="2"/>
      <c r="CP650" s="2"/>
      <c r="CQ650" s="2"/>
      <c r="CR650" s="2"/>
      <c r="CS650" s="2"/>
      <c r="CT650" s="2"/>
      <c r="CU650" s="2"/>
      <c r="CV650" s="2"/>
      <c r="CW650" s="2"/>
      <c r="CX650" s="2"/>
      <c r="CY650" s="2"/>
      <c r="CZ650" s="2"/>
      <c r="DA650" s="2"/>
      <c r="DB650" s="2"/>
      <c r="DC650" s="2"/>
      <c r="DD650" s="2"/>
      <c r="DE650" s="2"/>
      <c r="DF650" s="2"/>
      <c r="DG650" s="2"/>
      <c r="DH650" s="2"/>
      <c r="DI650" s="2"/>
      <c r="DJ650" s="2"/>
      <c r="DK650" s="2"/>
      <c r="DL650" s="2"/>
      <c r="DM650" s="2"/>
      <c r="DN650" s="2"/>
      <c r="DO650" s="2"/>
      <c r="DP650" s="2"/>
      <c r="DQ650" s="2"/>
      <c r="DR650" s="2"/>
      <c r="DS650" s="2"/>
      <c r="DT650" s="2"/>
      <c r="DU650" s="2"/>
      <c r="DV650" s="2"/>
      <c r="DW650" s="2"/>
      <c r="DX650" s="2"/>
      <c r="DY650" s="2"/>
      <c r="DZ650" s="2"/>
      <c r="EA650" s="2"/>
      <c r="EB650" s="2"/>
      <c r="EC650" s="2"/>
      <c r="ED650" s="2"/>
      <c r="EE650" s="2"/>
      <c r="EF650" s="2"/>
      <c r="EG650" s="2"/>
      <c r="EH650" s="2"/>
      <c r="EI650" s="2"/>
      <c r="EJ650" s="2"/>
      <c r="EK650" s="2"/>
      <c r="EL650" s="2"/>
      <c r="EM650" s="2"/>
      <c r="EN650" s="2"/>
      <c r="EO650" s="2"/>
      <c r="EP650" s="2"/>
      <c r="EQ650" s="2"/>
      <c r="ER650" s="2"/>
      <c r="ES650" s="2"/>
      <c r="ET650" s="2"/>
      <c r="EU650" s="2"/>
      <c r="EV650" s="2"/>
      <c r="EW650" s="2"/>
      <c r="EX650" s="2"/>
      <c r="EY650" s="2"/>
      <c r="EZ650" s="2"/>
      <c r="FA650" s="2"/>
    </row>
    <row r="651" spans="1:157" ht="1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c r="CG651" s="2"/>
      <c r="CH651" s="2"/>
      <c r="CI651" s="2"/>
      <c r="CJ651" s="2"/>
      <c r="CK651" s="2"/>
      <c r="CL651" s="2"/>
      <c r="CM651" s="2"/>
      <c r="CN651" s="2"/>
      <c r="CO651" s="2"/>
      <c r="CP651" s="2"/>
      <c r="CQ651" s="2"/>
      <c r="CR651" s="2"/>
      <c r="CS651" s="2"/>
      <c r="CT651" s="2"/>
      <c r="CU651" s="2"/>
      <c r="CV651" s="2"/>
      <c r="CW651" s="2"/>
      <c r="CX651" s="2"/>
      <c r="CY651" s="2"/>
      <c r="CZ651" s="2"/>
      <c r="DA651" s="2"/>
      <c r="DB651" s="2"/>
      <c r="DC651" s="2"/>
      <c r="DD651" s="2"/>
      <c r="DE651" s="2"/>
      <c r="DF651" s="2"/>
      <c r="DG651" s="2"/>
      <c r="DH651" s="2"/>
      <c r="DI651" s="2"/>
      <c r="DJ651" s="2"/>
      <c r="DK651" s="2"/>
      <c r="DL651" s="2"/>
      <c r="DM651" s="2"/>
      <c r="DN651" s="2"/>
      <c r="DO651" s="2"/>
      <c r="DP651" s="2"/>
      <c r="DQ651" s="2"/>
      <c r="DR651" s="2"/>
      <c r="DS651" s="2"/>
      <c r="DT651" s="2"/>
      <c r="DU651" s="2"/>
      <c r="DV651" s="2"/>
      <c r="DW651" s="2"/>
      <c r="DX651" s="2"/>
      <c r="DY651" s="2"/>
      <c r="DZ651" s="2"/>
      <c r="EA651" s="2"/>
      <c r="EB651" s="2"/>
      <c r="EC651" s="2"/>
      <c r="ED651" s="2"/>
      <c r="EE651" s="2"/>
      <c r="EF651" s="2"/>
      <c r="EG651" s="2"/>
      <c r="EH651" s="2"/>
      <c r="EI651" s="2"/>
      <c r="EJ651" s="2"/>
      <c r="EK651" s="2"/>
      <c r="EL651" s="2"/>
      <c r="EM651" s="2"/>
      <c r="EN651" s="2"/>
      <c r="EO651" s="2"/>
      <c r="EP651" s="2"/>
      <c r="EQ651" s="2"/>
      <c r="ER651" s="2"/>
      <c r="ES651" s="2"/>
      <c r="ET651" s="2"/>
      <c r="EU651" s="2"/>
      <c r="EV651" s="2"/>
      <c r="EW651" s="2"/>
      <c r="EX651" s="2"/>
      <c r="EY651" s="2"/>
      <c r="EZ651" s="2"/>
      <c r="FA651" s="2"/>
    </row>
    <row r="652" spans="1:157" ht="1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c r="CG652" s="2"/>
      <c r="CH652" s="2"/>
      <c r="CI652" s="2"/>
      <c r="CJ652" s="2"/>
      <c r="CK652" s="2"/>
      <c r="CL652" s="2"/>
      <c r="CM652" s="2"/>
      <c r="CN652" s="2"/>
      <c r="CO652" s="2"/>
      <c r="CP652" s="2"/>
      <c r="CQ652" s="2"/>
      <c r="CR652" s="2"/>
      <c r="CS652" s="2"/>
      <c r="CT652" s="2"/>
      <c r="CU652" s="2"/>
      <c r="CV652" s="2"/>
      <c r="CW652" s="2"/>
      <c r="CX652" s="2"/>
      <c r="CY652" s="2"/>
      <c r="CZ652" s="2"/>
      <c r="DA652" s="2"/>
      <c r="DB652" s="2"/>
      <c r="DC652" s="2"/>
      <c r="DD652" s="2"/>
      <c r="DE652" s="2"/>
      <c r="DF652" s="2"/>
      <c r="DG652" s="2"/>
      <c r="DH652" s="2"/>
      <c r="DI652" s="2"/>
      <c r="DJ652" s="2"/>
      <c r="DK652" s="2"/>
      <c r="DL652" s="2"/>
      <c r="DM652" s="2"/>
      <c r="DN652" s="2"/>
      <c r="DO652" s="2"/>
      <c r="DP652" s="2"/>
      <c r="DQ652" s="2"/>
      <c r="DR652" s="2"/>
      <c r="DS652" s="2"/>
      <c r="DT652" s="2"/>
      <c r="DU652" s="2"/>
      <c r="DV652" s="2"/>
      <c r="DW652" s="2"/>
      <c r="DX652" s="2"/>
      <c r="DY652" s="2"/>
      <c r="DZ652" s="2"/>
      <c r="EA652" s="2"/>
      <c r="EB652" s="2"/>
      <c r="EC652" s="2"/>
      <c r="ED652" s="2"/>
      <c r="EE652" s="2"/>
      <c r="EF652" s="2"/>
      <c r="EG652" s="2"/>
      <c r="EH652" s="2"/>
      <c r="EI652" s="2"/>
      <c r="EJ652" s="2"/>
      <c r="EK652" s="2"/>
      <c r="EL652" s="2"/>
      <c r="EM652" s="2"/>
      <c r="EN652" s="2"/>
      <c r="EO652" s="2"/>
      <c r="EP652" s="2"/>
      <c r="EQ652" s="2"/>
      <c r="ER652" s="2"/>
      <c r="ES652" s="2"/>
      <c r="ET652" s="2"/>
      <c r="EU652" s="2"/>
      <c r="EV652" s="2"/>
      <c r="EW652" s="2"/>
      <c r="EX652" s="2"/>
      <c r="EY652" s="2"/>
      <c r="EZ652" s="2"/>
      <c r="FA652" s="2"/>
    </row>
    <row r="653" spans="1:157" ht="1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c r="CG653" s="2"/>
      <c r="CH653" s="2"/>
      <c r="CI653" s="2"/>
      <c r="CJ653" s="2"/>
      <c r="CK653" s="2"/>
      <c r="CL653" s="2"/>
      <c r="CM653" s="2"/>
      <c r="CN653" s="2"/>
      <c r="CO653" s="2"/>
      <c r="CP653" s="2"/>
      <c r="CQ653" s="2"/>
      <c r="CR653" s="2"/>
      <c r="CS653" s="2"/>
      <c r="CT653" s="2"/>
      <c r="CU653" s="2"/>
      <c r="CV653" s="2"/>
      <c r="CW653" s="2"/>
      <c r="CX653" s="2"/>
      <c r="CY653" s="2"/>
      <c r="CZ653" s="2"/>
      <c r="DA653" s="2"/>
      <c r="DB653" s="2"/>
      <c r="DC653" s="2"/>
      <c r="DD653" s="2"/>
      <c r="DE653" s="2"/>
      <c r="DF653" s="2"/>
      <c r="DG653" s="2"/>
      <c r="DH653" s="2"/>
      <c r="DI653" s="2"/>
      <c r="DJ653" s="2"/>
      <c r="DK653" s="2"/>
      <c r="DL653" s="2"/>
      <c r="DM653" s="2"/>
      <c r="DN653" s="2"/>
      <c r="DO653" s="2"/>
      <c r="DP653" s="2"/>
      <c r="DQ653" s="2"/>
      <c r="DR653" s="2"/>
      <c r="DS653" s="2"/>
      <c r="DT653" s="2"/>
      <c r="DU653" s="2"/>
      <c r="DV653" s="2"/>
      <c r="DW653" s="2"/>
      <c r="DX653" s="2"/>
      <c r="DY653" s="2"/>
      <c r="DZ653" s="2"/>
      <c r="EA653" s="2"/>
      <c r="EB653" s="2"/>
      <c r="EC653" s="2"/>
      <c r="ED653" s="2"/>
      <c r="EE653" s="2"/>
      <c r="EF653" s="2"/>
      <c r="EG653" s="2"/>
      <c r="EH653" s="2"/>
      <c r="EI653" s="2"/>
      <c r="EJ653" s="2"/>
      <c r="EK653" s="2"/>
      <c r="EL653" s="2"/>
      <c r="EM653" s="2"/>
      <c r="EN653" s="2"/>
      <c r="EO653" s="2"/>
      <c r="EP653" s="2"/>
      <c r="EQ653" s="2"/>
      <c r="ER653" s="2"/>
      <c r="ES653" s="2"/>
      <c r="ET653" s="2"/>
      <c r="EU653" s="2"/>
      <c r="EV653" s="2"/>
      <c r="EW653" s="2"/>
      <c r="EX653" s="2"/>
      <c r="EY653" s="2"/>
      <c r="EZ653" s="2"/>
      <c r="FA653" s="2"/>
    </row>
    <row r="654" spans="1:157" ht="1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c r="CG654" s="2"/>
      <c r="CH654" s="2"/>
      <c r="CI654" s="2"/>
      <c r="CJ654" s="2"/>
      <c r="CK654" s="2"/>
      <c r="CL654" s="2"/>
      <c r="CM654" s="2"/>
      <c r="CN654" s="2"/>
      <c r="CO654" s="2"/>
      <c r="CP654" s="2"/>
      <c r="CQ654" s="2"/>
      <c r="CR654" s="2"/>
      <c r="CS654" s="2"/>
      <c r="CT654" s="2"/>
      <c r="CU654" s="2"/>
      <c r="CV654" s="2"/>
      <c r="CW654" s="2"/>
      <c r="CX654" s="2"/>
      <c r="CY654" s="2"/>
      <c r="CZ654" s="2"/>
      <c r="DA654" s="2"/>
      <c r="DB654" s="2"/>
      <c r="DC654" s="2"/>
      <c r="DD654" s="2"/>
      <c r="DE654" s="2"/>
      <c r="DF654" s="2"/>
      <c r="DG654" s="2"/>
      <c r="DH654" s="2"/>
      <c r="DI654" s="2"/>
      <c r="DJ654" s="2"/>
      <c r="DK654" s="2"/>
      <c r="DL654" s="2"/>
      <c r="DM654" s="2"/>
      <c r="DN654" s="2"/>
      <c r="DO654" s="2"/>
      <c r="DP654" s="2"/>
      <c r="DQ654" s="2"/>
      <c r="DR654" s="2"/>
      <c r="DS654" s="2"/>
      <c r="DT654" s="2"/>
      <c r="DU654" s="2"/>
      <c r="DV654" s="2"/>
      <c r="DW654" s="2"/>
      <c r="DX654" s="2"/>
      <c r="DY654" s="2"/>
      <c r="DZ654" s="2"/>
      <c r="EA654" s="2"/>
      <c r="EB654" s="2"/>
      <c r="EC654" s="2"/>
      <c r="ED654" s="2"/>
      <c r="EE654" s="2"/>
      <c r="EF654" s="2"/>
      <c r="EG654" s="2"/>
      <c r="EH654" s="2"/>
      <c r="EI654" s="2"/>
      <c r="EJ654" s="2"/>
      <c r="EK654" s="2"/>
      <c r="EL654" s="2"/>
      <c r="EM654" s="2"/>
      <c r="EN654" s="2"/>
      <c r="EO654" s="2"/>
      <c r="EP654" s="2"/>
      <c r="EQ654" s="2"/>
      <c r="ER654" s="2"/>
      <c r="ES654" s="2"/>
      <c r="ET654" s="2"/>
      <c r="EU654" s="2"/>
      <c r="EV654" s="2"/>
      <c r="EW654" s="2"/>
      <c r="EX654" s="2"/>
      <c r="EY654" s="2"/>
      <c r="EZ654" s="2"/>
      <c r="FA654" s="2"/>
    </row>
    <row r="655" spans="1:157" ht="1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c r="CG655" s="2"/>
      <c r="CH655" s="2"/>
      <c r="CI655" s="2"/>
      <c r="CJ655" s="2"/>
      <c r="CK655" s="2"/>
      <c r="CL655" s="2"/>
      <c r="CM655" s="2"/>
      <c r="CN655" s="2"/>
      <c r="CO655" s="2"/>
      <c r="CP655" s="2"/>
      <c r="CQ655" s="2"/>
      <c r="CR655" s="2"/>
      <c r="CS655" s="2"/>
      <c r="CT655" s="2"/>
      <c r="CU655" s="2"/>
      <c r="CV655" s="2"/>
      <c r="CW655" s="2"/>
      <c r="CX655" s="2"/>
      <c r="CY655" s="2"/>
      <c r="CZ655" s="2"/>
      <c r="DA655" s="2"/>
      <c r="DB655" s="2"/>
      <c r="DC655" s="2"/>
      <c r="DD655" s="2"/>
      <c r="DE655" s="2"/>
      <c r="DF655" s="2"/>
      <c r="DG655" s="2"/>
      <c r="DH655" s="2"/>
      <c r="DI655" s="2"/>
      <c r="DJ655" s="2"/>
      <c r="DK655" s="2"/>
      <c r="DL655" s="2"/>
      <c r="DM655" s="2"/>
      <c r="DN655" s="2"/>
      <c r="DO655" s="2"/>
      <c r="DP655" s="2"/>
      <c r="DQ655" s="2"/>
      <c r="DR655" s="2"/>
      <c r="DS655" s="2"/>
      <c r="DT655" s="2"/>
      <c r="DU655" s="2"/>
      <c r="DV655" s="2"/>
      <c r="DW655" s="2"/>
      <c r="DX655" s="2"/>
      <c r="DY655" s="2"/>
      <c r="DZ655" s="2"/>
      <c r="EA655" s="2"/>
      <c r="EB655" s="2"/>
      <c r="EC655" s="2"/>
      <c r="ED655" s="2"/>
      <c r="EE655" s="2"/>
      <c r="EF655" s="2"/>
      <c r="EG655" s="2"/>
      <c r="EH655" s="2"/>
      <c r="EI655" s="2"/>
      <c r="EJ655" s="2"/>
      <c r="EK655" s="2"/>
      <c r="EL655" s="2"/>
      <c r="EM655" s="2"/>
      <c r="EN655" s="2"/>
      <c r="EO655" s="2"/>
      <c r="EP655" s="2"/>
      <c r="EQ655" s="2"/>
      <c r="ER655" s="2"/>
      <c r="ES655" s="2"/>
      <c r="ET655" s="2"/>
      <c r="EU655" s="2"/>
      <c r="EV655" s="2"/>
      <c r="EW655" s="2"/>
      <c r="EX655" s="2"/>
      <c r="EY655" s="2"/>
      <c r="EZ655" s="2"/>
      <c r="FA655" s="2"/>
    </row>
    <row r="656" spans="1:157" ht="1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c r="CI656" s="2"/>
      <c r="CJ656" s="2"/>
      <c r="CK656" s="2"/>
      <c r="CL656" s="2"/>
      <c r="CM656" s="2"/>
      <c r="CN656" s="2"/>
      <c r="CO656" s="2"/>
      <c r="CP656" s="2"/>
      <c r="CQ656" s="2"/>
      <c r="CR656" s="2"/>
      <c r="CS656" s="2"/>
      <c r="CT656" s="2"/>
      <c r="CU656" s="2"/>
      <c r="CV656" s="2"/>
      <c r="CW656" s="2"/>
      <c r="CX656" s="2"/>
      <c r="CY656" s="2"/>
      <c r="CZ656" s="2"/>
      <c r="DA656" s="2"/>
      <c r="DB656" s="2"/>
      <c r="DC656" s="2"/>
      <c r="DD656" s="2"/>
      <c r="DE656" s="2"/>
      <c r="DF656" s="2"/>
      <c r="DG656" s="2"/>
      <c r="DH656" s="2"/>
      <c r="DI656" s="2"/>
      <c r="DJ656" s="2"/>
      <c r="DK656" s="2"/>
      <c r="DL656" s="2"/>
      <c r="DM656" s="2"/>
      <c r="DN656" s="2"/>
      <c r="DO656" s="2"/>
      <c r="DP656" s="2"/>
      <c r="DQ656" s="2"/>
      <c r="DR656" s="2"/>
      <c r="DS656" s="2"/>
      <c r="DT656" s="2"/>
      <c r="DU656" s="2"/>
      <c r="DV656" s="2"/>
      <c r="DW656" s="2"/>
      <c r="DX656" s="2"/>
      <c r="DY656" s="2"/>
      <c r="DZ656" s="2"/>
      <c r="EA656" s="2"/>
      <c r="EB656" s="2"/>
      <c r="EC656" s="2"/>
      <c r="ED656" s="2"/>
      <c r="EE656" s="2"/>
      <c r="EF656" s="2"/>
      <c r="EG656" s="2"/>
      <c r="EH656" s="2"/>
      <c r="EI656" s="2"/>
      <c r="EJ656" s="2"/>
      <c r="EK656" s="2"/>
      <c r="EL656" s="2"/>
      <c r="EM656" s="2"/>
      <c r="EN656" s="2"/>
      <c r="EO656" s="2"/>
      <c r="EP656" s="2"/>
      <c r="EQ656" s="2"/>
      <c r="ER656" s="2"/>
      <c r="ES656" s="2"/>
      <c r="ET656" s="2"/>
      <c r="EU656" s="2"/>
      <c r="EV656" s="2"/>
      <c r="EW656" s="2"/>
      <c r="EX656" s="2"/>
      <c r="EY656" s="2"/>
      <c r="EZ656" s="2"/>
      <c r="FA656" s="2"/>
    </row>
    <row r="657" spans="1:157" ht="1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c r="CG657" s="2"/>
      <c r="CH657" s="2"/>
      <c r="CI657" s="2"/>
      <c r="CJ657" s="2"/>
      <c r="CK657" s="2"/>
      <c r="CL657" s="2"/>
      <c r="CM657" s="2"/>
      <c r="CN657" s="2"/>
      <c r="CO657" s="2"/>
      <c r="CP657" s="2"/>
      <c r="CQ657" s="2"/>
      <c r="CR657" s="2"/>
      <c r="CS657" s="2"/>
      <c r="CT657" s="2"/>
      <c r="CU657" s="2"/>
      <c r="CV657" s="2"/>
      <c r="CW657" s="2"/>
      <c r="CX657" s="2"/>
      <c r="CY657" s="2"/>
      <c r="CZ657" s="2"/>
      <c r="DA657" s="2"/>
      <c r="DB657" s="2"/>
      <c r="DC657" s="2"/>
      <c r="DD657" s="2"/>
      <c r="DE657" s="2"/>
      <c r="DF657" s="2"/>
      <c r="DG657" s="2"/>
      <c r="DH657" s="2"/>
      <c r="DI657" s="2"/>
      <c r="DJ657" s="2"/>
      <c r="DK657" s="2"/>
      <c r="DL657" s="2"/>
      <c r="DM657" s="2"/>
      <c r="DN657" s="2"/>
      <c r="DO657" s="2"/>
      <c r="DP657" s="2"/>
      <c r="DQ657" s="2"/>
      <c r="DR657" s="2"/>
      <c r="DS657" s="2"/>
      <c r="DT657" s="2"/>
      <c r="DU657" s="2"/>
      <c r="DV657" s="2"/>
      <c r="DW657" s="2"/>
      <c r="DX657" s="2"/>
      <c r="DY657" s="2"/>
      <c r="DZ657" s="2"/>
      <c r="EA657" s="2"/>
      <c r="EB657" s="2"/>
      <c r="EC657" s="2"/>
      <c r="ED657" s="2"/>
      <c r="EE657" s="2"/>
      <c r="EF657" s="2"/>
      <c r="EG657" s="2"/>
      <c r="EH657" s="2"/>
      <c r="EI657" s="2"/>
      <c r="EJ657" s="2"/>
      <c r="EK657" s="2"/>
      <c r="EL657" s="2"/>
      <c r="EM657" s="2"/>
      <c r="EN657" s="2"/>
      <c r="EO657" s="2"/>
      <c r="EP657" s="2"/>
      <c r="EQ657" s="2"/>
      <c r="ER657" s="2"/>
      <c r="ES657" s="2"/>
      <c r="ET657" s="2"/>
      <c r="EU657" s="2"/>
      <c r="EV657" s="2"/>
      <c r="EW657" s="2"/>
      <c r="EX657" s="2"/>
      <c r="EY657" s="2"/>
      <c r="EZ657" s="2"/>
      <c r="FA657" s="2"/>
    </row>
    <row r="658" spans="1:157" ht="1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c r="CG658" s="2"/>
      <c r="CH658" s="2"/>
      <c r="CI658" s="2"/>
      <c r="CJ658" s="2"/>
      <c r="CK658" s="2"/>
      <c r="CL658" s="2"/>
      <c r="CM658" s="2"/>
      <c r="CN658" s="2"/>
      <c r="CO658" s="2"/>
      <c r="CP658" s="2"/>
      <c r="CQ658" s="2"/>
      <c r="CR658" s="2"/>
      <c r="CS658" s="2"/>
      <c r="CT658" s="2"/>
      <c r="CU658" s="2"/>
      <c r="CV658" s="2"/>
      <c r="CW658" s="2"/>
      <c r="CX658" s="2"/>
      <c r="CY658" s="2"/>
      <c r="CZ658" s="2"/>
      <c r="DA658" s="2"/>
      <c r="DB658" s="2"/>
      <c r="DC658" s="2"/>
      <c r="DD658" s="2"/>
      <c r="DE658" s="2"/>
      <c r="DF658" s="2"/>
      <c r="DG658" s="2"/>
      <c r="DH658" s="2"/>
      <c r="DI658" s="2"/>
      <c r="DJ658" s="2"/>
      <c r="DK658" s="2"/>
      <c r="DL658" s="2"/>
      <c r="DM658" s="2"/>
      <c r="DN658" s="2"/>
      <c r="DO658" s="2"/>
      <c r="DP658" s="2"/>
      <c r="DQ658" s="2"/>
      <c r="DR658" s="2"/>
      <c r="DS658" s="2"/>
      <c r="DT658" s="2"/>
      <c r="DU658" s="2"/>
      <c r="DV658" s="2"/>
      <c r="DW658" s="2"/>
      <c r="DX658" s="2"/>
      <c r="DY658" s="2"/>
      <c r="DZ658" s="2"/>
      <c r="EA658" s="2"/>
      <c r="EB658" s="2"/>
      <c r="EC658" s="2"/>
      <c r="ED658" s="2"/>
      <c r="EE658" s="2"/>
      <c r="EF658" s="2"/>
      <c r="EG658" s="2"/>
      <c r="EH658" s="2"/>
      <c r="EI658" s="2"/>
      <c r="EJ658" s="2"/>
      <c r="EK658" s="2"/>
      <c r="EL658" s="2"/>
      <c r="EM658" s="2"/>
      <c r="EN658" s="2"/>
      <c r="EO658" s="2"/>
      <c r="EP658" s="2"/>
      <c r="EQ658" s="2"/>
      <c r="ER658" s="2"/>
      <c r="ES658" s="2"/>
      <c r="ET658" s="2"/>
      <c r="EU658" s="2"/>
      <c r="EV658" s="2"/>
      <c r="EW658" s="2"/>
      <c r="EX658" s="2"/>
      <c r="EY658" s="2"/>
      <c r="EZ658" s="2"/>
      <c r="FA658" s="2"/>
    </row>
    <row r="659" spans="1:157" ht="1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c r="CG659" s="2"/>
      <c r="CH659" s="2"/>
      <c r="CI659" s="2"/>
      <c r="CJ659" s="2"/>
      <c r="CK659" s="2"/>
      <c r="CL659" s="2"/>
      <c r="CM659" s="2"/>
      <c r="CN659" s="2"/>
      <c r="CO659" s="2"/>
      <c r="CP659" s="2"/>
      <c r="CQ659" s="2"/>
      <c r="CR659" s="2"/>
      <c r="CS659" s="2"/>
      <c r="CT659" s="2"/>
      <c r="CU659" s="2"/>
      <c r="CV659" s="2"/>
      <c r="CW659" s="2"/>
      <c r="CX659" s="2"/>
      <c r="CY659" s="2"/>
      <c r="CZ659" s="2"/>
      <c r="DA659" s="2"/>
      <c r="DB659" s="2"/>
      <c r="DC659" s="2"/>
      <c r="DD659" s="2"/>
      <c r="DE659" s="2"/>
      <c r="DF659" s="2"/>
      <c r="DG659" s="2"/>
      <c r="DH659" s="2"/>
      <c r="DI659" s="2"/>
      <c r="DJ659" s="2"/>
      <c r="DK659" s="2"/>
      <c r="DL659" s="2"/>
      <c r="DM659" s="2"/>
      <c r="DN659" s="2"/>
      <c r="DO659" s="2"/>
      <c r="DP659" s="2"/>
      <c r="DQ659" s="2"/>
      <c r="DR659" s="2"/>
      <c r="DS659" s="2"/>
      <c r="DT659" s="2"/>
      <c r="DU659" s="2"/>
      <c r="DV659" s="2"/>
      <c r="DW659" s="2"/>
      <c r="DX659" s="2"/>
      <c r="DY659" s="2"/>
      <c r="DZ659" s="2"/>
      <c r="EA659" s="2"/>
      <c r="EB659" s="2"/>
      <c r="EC659" s="2"/>
      <c r="ED659" s="2"/>
      <c r="EE659" s="2"/>
      <c r="EF659" s="2"/>
      <c r="EG659" s="2"/>
      <c r="EH659" s="2"/>
      <c r="EI659" s="2"/>
      <c r="EJ659" s="2"/>
      <c r="EK659" s="2"/>
      <c r="EL659" s="2"/>
      <c r="EM659" s="2"/>
      <c r="EN659" s="2"/>
      <c r="EO659" s="2"/>
      <c r="EP659" s="2"/>
      <c r="EQ659" s="2"/>
      <c r="ER659" s="2"/>
      <c r="ES659" s="2"/>
      <c r="ET659" s="2"/>
      <c r="EU659" s="2"/>
      <c r="EV659" s="2"/>
      <c r="EW659" s="2"/>
      <c r="EX659" s="2"/>
      <c r="EY659" s="2"/>
      <c r="EZ659" s="2"/>
      <c r="FA659" s="2"/>
    </row>
    <row r="660" spans="1:157" ht="1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c r="CG660" s="2"/>
      <c r="CH660" s="2"/>
      <c r="CI660" s="2"/>
      <c r="CJ660" s="2"/>
      <c r="CK660" s="2"/>
      <c r="CL660" s="2"/>
      <c r="CM660" s="2"/>
      <c r="CN660" s="2"/>
      <c r="CO660" s="2"/>
      <c r="CP660" s="2"/>
      <c r="CQ660" s="2"/>
      <c r="CR660" s="2"/>
      <c r="CS660" s="2"/>
      <c r="CT660" s="2"/>
      <c r="CU660" s="2"/>
      <c r="CV660" s="2"/>
      <c r="CW660" s="2"/>
      <c r="CX660" s="2"/>
      <c r="CY660" s="2"/>
      <c r="CZ660" s="2"/>
      <c r="DA660" s="2"/>
      <c r="DB660" s="2"/>
      <c r="DC660" s="2"/>
      <c r="DD660" s="2"/>
      <c r="DE660" s="2"/>
      <c r="DF660" s="2"/>
      <c r="DG660" s="2"/>
      <c r="DH660" s="2"/>
      <c r="DI660" s="2"/>
      <c r="DJ660" s="2"/>
      <c r="DK660" s="2"/>
      <c r="DL660" s="2"/>
      <c r="DM660" s="2"/>
      <c r="DN660" s="2"/>
      <c r="DO660" s="2"/>
      <c r="DP660" s="2"/>
      <c r="DQ660" s="2"/>
      <c r="DR660" s="2"/>
      <c r="DS660" s="2"/>
      <c r="DT660" s="2"/>
      <c r="DU660" s="2"/>
      <c r="DV660" s="2"/>
      <c r="DW660" s="2"/>
      <c r="DX660" s="2"/>
      <c r="DY660" s="2"/>
      <c r="DZ660" s="2"/>
      <c r="EA660" s="2"/>
      <c r="EB660" s="2"/>
      <c r="EC660" s="2"/>
      <c r="ED660" s="2"/>
      <c r="EE660" s="2"/>
      <c r="EF660" s="2"/>
      <c r="EG660" s="2"/>
      <c r="EH660" s="2"/>
      <c r="EI660" s="2"/>
      <c r="EJ660" s="2"/>
      <c r="EK660" s="2"/>
      <c r="EL660" s="2"/>
      <c r="EM660" s="2"/>
      <c r="EN660" s="2"/>
      <c r="EO660" s="2"/>
      <c r="EP660" s="2"/>
      <c r="EQ660" s="2"/>
      <c r="ER660" s="2"/>
      <c r="ES660" s="2"/>
      <c r="ET660" s="2"/>
      <c r="EU660" s="2"/>
      <c r="EV660" s="2"/>
      <c r="EW660" s="2"/>
      <c r="EX660" s="2"/>
      <c r="EY660" s="2"/>
      <c r="EZ660" s="2"/>
      <c r="FA660" s="2"/>
    </row>
    <row r="661" spans="1:157" ht="1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c r="CI661" s="2"/>
      <c r="CJ661" s="2"/>
      <c r="CK661" s="2"/>
      <c r="CL661" s="2"/>
      <c r="CM661" s="2"/>
      <c r="CN661" s="2"/>
      <c r="CO661" s="2"/>
      <c r="CP661" s="2"/>
      <c r="CQ661" s="2"/>
      <c r="CR661" s="2"/>
      <c r="CS661" s="2"/>
      <c r="CT661" s="2"/>
      <c r="CU661" s="2"/>
      <c r="CV661" s="2"/>
      <c r="CW661" s="2"/>
      <c r="CX661" s="2"/>
      <c r="CY661" s="2"/>
      <c r="CZ661" s="2"/>
      <c r="DA661" s="2"/>
      <c r="DB661" s="2"/>
      <c r="DC661" s="2"/>
      <c r="DD661" s="2"/>
      <c r="DE661" s="2"/>
      <c r="DF661" s="2"/>
      <c r="DG661" s="2"/>
      <c r="DH661" s="2"/>
      <c r="DI661" s="2"/>
      <c r="DJ661" s="2"/>
      <c r="DK661" s="2"/>
      <c r="DL661" s="2"/>
      <c r="DM661" s="2"/>
      <c r="DN661" s="2"/>
      <c r="DO661" s="2"/>
      <c r="DP661" s="2"/>
      <c r="DQ661" s="2"/>
      <c r="DR661" s="2"/>
      <c r="DS661" s="2"/>
      <c r="DT661" s="2"/>
      <c r="DU661" s="2"/>
      <c r="DV661" s="2"/>
      <c r="DW661" s="2"/>
      <c r="DX661" s="2"/>
      <c r="DY661" s="2"/>
      <c r="DZ661" s="2"/>
      <c r="EA661" s="2"/>
      <c r="EB661" s="2"/>
      <c r="EC661" s="2"/>
      <c r="ED661" s="2"/>
      <c r="EE661" s="2"/>
      <c r="EF661" s="2"/>
      <c r="EG661" s="2"/>
      <c r="EH661" s="2"/>
      <c r="EI661" s="2"/>
      <c r="EJ661" s="2"/>
      <c r="EK661" s="2"/>
      <c r="EL661" s="2"/>
      <c r="EM661" s="2"/>
      <c r="EN661" s="2"/>
      <c r="EO661" s="2"/>
      <c r="EP661" s="2"/>
      <c r="EQ661" s="2"/>
      <c r="ER661" s="2"/>
      <c r="ES661" s="2"/>
      <c r="ET661" s="2"/>
      <c r="EU661" s="2"/>
      <c r="EV661" s="2"/>
      <c r="EW661" s="2"/>
      <c r="EX661" s="2"/>
      <c r="EY661" s="2"/>
      <c r="EZ661" s="2"/>
      <c r="FA661" s="2"/>
    </row>
    <row r="662" spans="1:157" ht="1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c r="CG662" s="2"/>
      <c r="CH662" s="2"/>
      <c r="CI662" s="2"/>
      <c r="CJ662" s="2"/>
      <c r="CK662" s="2"/>
      <c r="CL662" s="2"/>
      <c r="CM662" s="2"/>
      <c r="CN662" s="2"/>
      <c r="CO662" s="2"/>
      <c r="CP662" s="2"/>
      <c r="CQ662" s="2"/>
      <c r="CR662" s="2"/>
      <c r="CS662" s="2"/>
      <c r="CT662" s="2"/>
      <c r="CU662" s="2"/>
      <c r="CV662" s="2"/>
      <c r="CW662" s="2"/>
      <c r="CX662" s="2"/>
      <c r="CY662" s="2"/>
      <c r="CZ662" s="2"/>
      <c r="DA662" s="2"/>
      <c r="DB662" s="2"/>
      <c r="DC662" s="2"/>
      <c r="DD662" s="2"/>
      <c r="DE662" s="2"/>
      <c r="DF662" s="2"/>
      <c r="DG662" s="2"/>
      <c r="DH662" s="2"/>
      <c r="DI662" s="2"/>
      <c r="DJ662" s="2"/>
      <c r="DK662" s="2"/>
      <c r="DL662" s="2"/>
      <c r="DM662" s="2"/>
      <c r="DN662" s="2"/>
      <c r="DO662" s="2"/>
      <c r="DP662" s="2"/>
      <c r="DQ662" s="2"/>
      <c r="DR662" s="2"/>
      <c r="DS662" s="2"/>
      <c r="DT662" s="2"/>
      <c r="DU662" s="2"/>
      <c r="DV662" s="2"/>
      <c r="DW662" s="2"/>
      <c r="DX662" s="2"/>
      <c r="DY662" s="2"/>
      <c r="DZ662" s="2"/>
      <c r="EA662" s="2"/>
      <c r="EB662" s="2"/>
      <c r="EC662" s="2"/>
      <c r="ED662" s="2"/>
      <c r="EE662" s="2"/>
      <c r="EF662" s="2"/>
      <c r="EG662" s="2"/>
      <c r="EH662" s="2"/>
      <c r="EI662" s="2"/>
      <c r="EJ662" s="2"/>
      <c r="EK662" s="2"/>
      <c r="EL662" s="2"/>
      <c r="EM662" s="2"/>
      <c r="EN662" s="2"/>
      <c r="EO662" s="2"/>
      <c r="EP662" s="2"/>
      <c r="EQ662" s="2"/>
      <c r="ER662" s="2"/>
      <c r="ES662" s="2"/>
      <c r="ET662" s="2"/>
      <c r="EU662" s="2"/>
      <c r="EV662" s="2"/>
      <c r="EW662" s="2"/>
      <c r="EX662" s="2"/>
      <c r="EY662" s="2"/>
      <c r="EZ662" s="2"/>
      <c r="FA662" s="2"/>
    </row>
    <row r="663" spans="1:157" ht="1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c r="CF663" s="2"/>
      <c r="CG663" s="2"/>
      <c r="CH663" s="2"/>
      <c r="CI663" s="2"/>
      <c r="CJ663" s="2"/>
      <c r="CK663" s="2"/>
      <c r="CL663" s="2"/>
      <c r="CM663" s="2"/>
      <c r="CN663" s="2"/>
      <c r="CO663" s="2"/>
      <c r="CP663" s="2"/>
      <c r="CQ663" s="2"/>
      <c r="CR663" s="2"/>
      <c r="CS663" s="2"/>
      <c r="CT663" s="2"/>
      <c r="CU663" s="2"/>
      <c r="CV663" s="2"/>
      <c r="CW663" s="2"/>
      <c r="CX663" s="2"/>
      <c r="CY663" s="2"/>
      <c r="CZ663" s="2"/>
      <c r="DA663" s="2"/>
      <c r="DB663" s="2"/>
      <c r="DC663" s="2"/>
      <c r="DD663" s="2"/>
      <c r="DE663" s="2"/>
      <c r="DF663" s="2"/>
      <c r="DG663" s="2"/>
      <c r="DH663" s="2"/>
      <c r="DI663" s="2"/>
      <c r="DJ663" s="2"/>
      <c r="DK663" s="2"/>
      <c r="DL663" s="2"/>
      <c r="DM663" s="2"/>
      <c r="DN663" s="2"/>
      <c r="DO663" s="2"/>
      <c r="DP663" s="2"/>
      <c r="DQ663" s="2"/>
      <c r="DR663" s="2"/>
      <c r="DS663" s="2"/>
      <c r="DT663" s="2"/>
      <c r="DU663" s="2"/>
      <c r="DV663" s="2"/>
      <c r="DW663" s="2"/>
      <c r="DX663" s="2"/>
      <c r="DY663" s="2"/>
      <c r="DZ663" s="2"/>
      <c r="EA663" s="2"/>
      <c r="EB663" s="2"/>
      <c r="EC663" s="2"/>
      <c r="ED663" s="2"/>
      <c r="EE663" s="2"/>
      <c r="EF663" s="2"/>
      <c r="EG663" s="2"/>
      <c r="EH663" s="2"/>
      <c r="EI663" s="2"/>
      <c r="EJ663" s="2"/>
      <c r="EK663" s="2"/>
      <c r="EL663" s="2"/>
      <c r="EM663" s="2"/>
      <c r="EN663" s="2"/>
      <c r="EO663" s="2"/>
      <c r="EP663" s="2"/>
      <c r="EQ663" s="2"/>
      <c r="ER663" s="2"/>
      <c r="ES663" s="2"/>
      <c r="ET663" s="2"/>
      <c r="EU663" s="2"/>
      <c r="EV663" s="2"/>
      <c r="EW663" s="2"/>
      <c r="EX663" s="2"/>
      <c r="EY663" s="2"/>
      <c r="EZ663" s="2"/>
      <c r="FA663" s="2"/>
    </row>
    <row r="664" spans="1:157" ht="1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c r="CG664" s="2"/>
      <c r="CH664" s="2"/>
      <c r="CI664" s="2"/>
      <c r="CJ664" s="2"/>
      <c r="CK664" s="2"/>
      <c r="CL664" s="2"/>
      <c r="CM664" s="2"/>
      <c r="CN664" s="2"/>
      <c r="CO664" s="2"/>
      <c r="CP664" s="2"/>
      <c r="CQ664" s="2"/>
      <c r="CR664" s="2"/>
      <c r="CS664" s="2"/>
      <c r="CT664" s="2"/>
      <c r="CU664" s="2"/>
      <c r="CV664" s="2"/>
      <c r="CW664" s="2"/>
      <c r="CX664" s="2"/>
      <c r="CY664" s="2"/>
      <c r="CZ664" s="2"/>
      <c r="DA664" s="2"/>
      <c r="DB664" s="2"/>
      <c r="DC664" s="2"/>
      <c r="DD664" s="2"/>
      <c r="DE664" s="2"/>
      <c r="DF664" s="2"/>
      <c r="DG664" s="2"/>
      <c r="DH664" s="2"/>
      <c r="DI664" s="2"/>
      <c r="DJ664" s="2"/>
      <c r="DK664" s="2"/>
      <c r="DL664" s="2"/>
      <c r="DM664" s="2"/>
      <c r="DN664" s="2"/>
      <c r="DO664" s="2"/>
      <c r="DP664" s="2"/>
      <c r="DQ664" s="2"/>
      <c r="DR664" s="2"/>
      <c r="DS664" s="2"/>
      <c r="DT664" s="2"/>
      <c r="DU664" s="2"/>
      <c r="DV664" s="2"/>
      <c r="DW664" s="2"/>
      <c r="DX664" s="2"/>
      <c r="DY664" s="2"/>
      <c r="DZ664" s="2"/>
      <c r="EA664" s="2"/>
      <c r="EB664" s="2"/>
      <c r="EC664" s="2"/>
      <c r="ED664" s="2"/>
      <c r="EE664" s="2"/>
      <c r="EF664" s="2"/>
      <c r="EG664" s="2"/>
      <c r="EH664" s="2"/>
      <c r="EI664" s="2"/>
      <c r="EJ664" s="2"/>
      <c r="EK664" s="2"/>
      <c r="EL664" s="2"/>
      <c r="EM664" s="2"/>
      <c r="EN664" s="2"/>
      <c r="EO664" s="2"/>
      <c r="EP664" s="2"/>
      <c r="EQ664" s="2"/>
      <c r="ER664" s="2"/>
      <c r="ES664" s="2"/>
      <c r="ET664" s="2"/>
      <c r="EU664" s="2"/>
      <c r="EV664" s="2"/>
      <c r="EW664" s="2"/>
      <c r="EX664" s="2"/>
      <c r="EY664" s="2"/>
      <c r="EZ664" s="2"/>
      <c r="FA664" s="2"/>
    </row>
    <row r="665" spans="1:157" ht="1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c r="CF665" s="2"/>
      <c r="CG665" s="2"/>
      <c r="CH665" s="2"/>
      <c r="CI665" s="2"/>
      <c r="CJ665" s="2"/>
      <c r="CK665" s="2"/>
      <c r="CL665" s="2"/>
      <c r="CM665" s="2"/>
      <c r="CN665" s="2"/>
      <c r="CO665" s="2"/>
      <c r="CP665" s="2"/>
      <c r="CQ665" s="2"/>
      <c r="CR665" s="2"/>
      <c r="CS665" s="2"/>
      <c r="CT665" s="2"/>
      <c r="CU665" s="2"/>
      <c r="CV665" s="2"/>
      <c r="CW665" s="2"/>
      <c r="CX665" s="2"/>
      <c r="CY665" s="2"/>
      <c r="CZ665" s="2"/>
      <c r="DA665" s="2"/>
      <c r="DB665" s="2"/>
      <c r="DC665" s="2"/>
      <c r="DD665" s="2"/>
      <c r="DE665" s="2"/>
      <c r="DF665" s="2"/>
      <c r="DG665" s="2"/>
      <c r="DH665" s="2"/>
      <c r="DI665" s="2"/>
      <c r="DJ665" s="2"/>
      <c r="DK665" s="2"/>
      <c r="DL665" s="2"/>
      <c r="DM665" s="2"/>
      <c r="DN665" s="2"/>
      <c r="DO665" s="2"/>
      <c r="DP665" s="2"/>
      <c r="DQ665" s="2"/>
      <c r="DR665" s="2"/>
      <c r="DS665" s="2"/>
      <c r="DT665" s="2"/>
      <c r="DU665" s="2"/>
      <c r="DV665" s="2"/>
      <c r="DW665" s="2"/>
      <c r="DX665" s="2"/>
      <c r="DY665" s="2"/>
      <c r="DZ665" s="2"/>
      <c r="EA665" s="2"/>
      <c r="EB665" s="2"/>
      <c r="EC665" s="2"/>
      <c r="ED665" s="2"/>
      <c r="EE665" s="2"/>
      <c r="EF665" s="2"/>
      <c r="EG665" s="2"/>
      <c r="EH665" s="2"/>
      <c r="EI665" s="2"/>
      <c r="EJ665" s="2"/>
      <c r="EK665" s="2"/>
      <c r="EL665" s="2"/>
      <c r="EM665" s="2"/>
      <c r="EN665" s="2"/>
      <c r="EO665" s="2"/>
      <c r="EP665" s="2"/>
      <c r="EQ665" s="2"/>
      <c r="ER665" s="2"/>
      <c r="ES665" s="2"/>
      <c r="ET665" s="2"/>
      <c r="EU665" s="2"/>
      <c r="EV665" s="2"/>
      <c r="EW665" s="2"/>
      <c r="EX665" s="2"/>
      <c r="EY665" s="2"/>
      <c r="EZ665" s="2"/>
      <c r="FA665" s="2"/>
    </row>
    <row r="666" spans="1:157" ht="1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c r="CG666" s="2"/>
      <c r="CH666" s="2"/>
      <c r="CI666" s="2"/>
      <c r="CJ666" s="2"/>
      <c r="CK666" s="2"/>
      <c r="CL666" s="2"/>
      <c r="CM666" s="2"/>
      <c r="CN666" s="2"/>
      <c r="CO666" s="2"/>
      <c r="CP666" s="2"/>
      <c r="CQ666" s="2"/>
      <c r="CR666" s="2"/>
      <c r="CS666" s="2"/>
      <c r="CT666" s="2"/>
      <c r="CU666" s="2"/>
      <c r="CV666" s="2"/>
      <c r="CW666" s="2"/>
      <c r="CX666" s="2"/>
      <c r="CY666" s="2"/>
      <c r="CZ666" s="2"/>
      <c r="DA666" s="2"/>
      <c r="DB666" s="2"/>
      <c r="DC666" s="2"/>
      <c r="DD666" s="2"/>
      <c r="DE666" s="2"/>
      <c r="DF666" s="2"/>
      <c r="DG666" s="2"/>
      <c r="DH666" s="2"/>
      <c r="DI666" s="2"/>
      <c r="DJ666" s="2"/>
      <c r="DK666" s="2"/>
      <c r="DL666" s="2"/>
      <c r="DM666" s="2"/>
      <c r="DN666" s="2"/>
      <c r="DO666" s="2"/>
      <c r="DP666" s="2"/>
      <c r="DQ666" s="2"/>
      <c r="DR666" s="2"/>
      <c r="DS666" s="2"/>
      <c r="DT666" s="2"/>
      <c r="DU666" s="2"/>
      <c r="DV666" s="2"/>
      <c r="DW666" s="2"/>
      <c r="DX666" s="2"/>
      <c r="DY666" s="2"/>
      <c r="DZ666" s="2"/>
      <c r="EA666" s="2"/>
      <c r="EB666" s="2"/>
      <c r="EC666" s="2"/>
      <c r="ED666" s="2"/>
      <c r="EE666" s="2"/>
      <c r="EF666" s="2"/>
      <c r="EG666" s="2"/>
      <c r="EH666" s="2"/>
      <c r="EI666" s="2"/>
      <c r="EJ666" s="2"/>
      <c r="EK666" s="2"/>
      <c r="EL666" s="2"/>
      <c r="EM666" s="2"/>
      <c r="EN666" s="2"/>
      <c r="EO666" s="2"/>
      <c r="EP666" s="2"/>
      <c r="EQ666" s="2"/>
      <c r="ER666" s="2"/>
      <c r="ES666" s="2"/>
      <c r="ET666" s="2"/>
      <c r="EU666" s="2"/>
      <c r="EV666" s="2"/>
      <c r="EW666" s="2"/>
      <c r="EX666" s="2"/>
      <c r="EY666" s="2"/>
      <c r="EZ666" s="2"/>
      <c r="FA666" s="2"/>
    </row>
    <row r="667" spans="1:157" ht="1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c r="CE667" s="2"/>
      <c r="CF667" s="2"/>
      <c r="CG667" s="2"/>
      <c r="CH667" s="2"/>
      <c r="CI667" s="2"/>
      <c r="CJ667" s="2"/>
      <c r="CK667" s="2"/>
      <c r="CL667" s="2"/>
      <c r="CM667" s="2"/>
      <c r="CN667" s="2"/>
      <c r="CO667" s="2"/>
      <c r="CP667" s="2"/>
      <c r="CQ667" s="2"/>
      <c r="CR667" s="2"/>
      <c r="CS667" s="2"/>
      <c r="CT667" s="2"/>
      <c r="CU667" s="2"/>
      <c r="CV667" s="2"/>
      <c r="CW667" s="2"/>
      <c r="CX667" s="2"/>
      <c r="CY667" s="2"/>
      <c r="CZ667" s="2"/>
      <c r="DA667" s="2"/>
      <c r="DB667" s="2"/>
      <c r="DC667" s="2"/>
      <c r="DD667" s="2"/>
      <c r="DE667" s="2"/>
      <c r="DF667" s="2"/>
      <c r="DG667" s="2"/>
      <c r="DH667" s="2"/>
      <c r="DI667" s="2"/>
      <c r="DJ667" s="2"/>
      <c r="DK667" s="2"/>
      <c r="DL667" s="2"/>
      <c r="DM667" s="2"/>
      <c r="DN667" s="2"/>
      <c r="DO667" s="2"/>
      <c r="DP667" s="2"/>
      <c r="DQ667" s="2"/>
      <c r="DR667" s="2"/>
      <c r="DS667" s="2"/>
      <c r="DT667" s="2"/>
      <c r="DU667" s="2"/>
      <c r="DV667" s="2"/>
      <c r="DW667" s="2"/>
      <c r="DX667" s="2"/>
      <c r="DY667" s="2"/>
      <c r="DZ667" s="2"/>
      <c r="EA667" s="2"/>
      <c r="EB667" s="2"/>
      <c r="EC667" s="2"/>
      <c r="ED667" s="2"/>
      <c r="EE667" s="2"/>
      <c r="EF667" s="2"/>
      <c r="EG667" s="2"/>
      <c r="EH667" s="2"/>
      <c r="EI667" s="2"/>
      <c r="EJ667" s="2"/>
      <c r="EK667" s="2"/>
      <c r="EL667" s="2"/>
      <c r="EM667" s="2"/>
      <c r="EN667" s="2"/>
      <c r="EO667" s="2"/>
      <c r="EP667" s="2"/>
      <c r="EQ667" s="2"/>
      <c r="ER667" s="2"/>
      <c r="ES667" s="2"/>
      <c r="ET667" s="2"/>
      <c r="EU667" s="2"/>
      <c r="EV667" s="2"/>
      <c r="EW667" s="2"/>
      <c r="EX667" s="2"/>
      <c r="EY667" s="2"/>
      <c r="EZ667" s="2"/>
      <c r="FA667" s="2"/>
    </row>
    <row r="668" spans="1:157" ht="1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c r="CG668" s="2"/>
      <c r="CH668" s="2"/>
      <c r="CI668" s="2"/>
      <c r="CJ668" s="2"/>
      <c r="CK668" s="2"/>
      <c r="CL668" s="2"/>
      <c r="CM668" s="2"/>
      <c r="CN668" s="2"/>
      <c r="CO668" s="2"/>
      <c r="CP668" s="2"/>
      <c r="CQ668" s="2"/>
      <c r="CR668" s="2"/>
      <c r="CS668" s="2"/>
      <c r="CT668" s="2"/>
      <c r="CU668" s="2"/>
      <c r="CV668" s="2"/>
      <c r="CW668" s="2"/>
      <c r="CX668" s="2"/>
      <c r="CY668" s="2"/>
      <c r="CZ668" s="2"/>
      <c r="DA668" s="2"/>
      <c r="DB668" s="2"/>
      <c r="DC668" s="2"/>
      <c r="DD668" s="2"/>
      <c r="DE668" s="2"/>
      <c r="DF668" s="2"/>
      <c r="DG668" s="2"/>
      <c r="DH668" s="2"/>
      <c r="DI668" s="2"/>
      <c r="DJ668" s="2"/>
      <c r="DK668" s="2"/>
      <c r="DL668" s="2"/>
      <c r="DM668" s="2"/>
      <c r="DN668" s="2"/>
      <c r="DO668" s="2"/>
      <c r="DP668" s="2"/>
      <c r="DQ668" s="2"/>
      <c r="DR668" s="2"/>
      <c r="DS668" s="2"/>
      <c r="DT668" s="2"/>
      <c r="DU668" s="2"/>
      <c r="DV668" s="2"/>
      <c r="DW668" s="2"/>
      <c r="DX668" s="2"/>
      <c r="DY668" s="2"/>
      <c r="DZ668" s="2"/>
      <c r="EA668" s="2"/>
      <c r="EB668" s="2"/>
      <c r="EC668" s="2"/>
      <c r="ED668" s="2"/>
      <c r="EE668" s="2"/>
      <c r="EF668" s="2"/>
      <c r="EG668" s="2"/>
      <c r="EH668" s="2"/>
      <c r="EI668" s="2"/>
      <c r="EJ668" s="2"/>
      <c r="EK668" s="2"/>
      <c r="EL668" s="2"/>
      <c r="EM668" s="2"/>
      <c r="EN668" s="2"/>
      <c r="EO668" s="2"/>
      <c r="EP668" s="2"/>
      <c r="EQ668" s="2"/>
      <c r="ER668" s="2"/>
      <c r="ES668" s="2"/>
      <c r="ET668" s="2"/>
      <c r="EU668" s="2"/>
      <c r="EV668" s="2"/>
      <c r="EW668" s="2"/>
      <c r="EX668" s="2"/>
      <c r="EY668" s="2"/>
      <c r="EZ668" s="2"/>
      <c r="FA668" s="2"/>
    </row>
    <row r="669" spans="1:157" ht="1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c r="CG669" s="2"/>
      <c r="CH669" s="2"/>
      <c r="CI669" s="2"/>
      <c r="CJ669" s="2"/>
      <c r="CK669" s="2"/>
      <c r="CL669" s="2"/>
      <c r="CM669" s="2"/>
      <c r="CN669" s="2"/>
      <c r="CO669" s="2"/>
      <c r="CP669" s="2"/>
      <c r="CQ669" s="2"/>
      <c r="CR669" s="2"/>
      <c r="CS669" s="2"/>
      <c r="CT669" s="2"/>
      <c r="CU669" s="2"/>
      <c r="CV669" s="2"/>
      <c r="CW669" s="2"/>
      <c r="CX669" s="2"/>
      <c r="CY669" s="2"/>
      <c r="CZ669" s="2"/>
      <c r="DA669" s="2"/>
      <c r="DB669" s="2"/>
      <c r="DC669" s="2"/>
      <c r="DD669" s="2"/>
      <c r="DE669" s="2"/>
      <c r="DF669" s="2"/>
      <c r="DG669" s="2"/>
      <c r="DH669" s="2"/>
      <c r="DI669" s="2"/>
      <c r="DJ669" s="2"/>
      <c r="DK669" s="2"/>
      <c r="DL669" s="2"/>
      <c r="DM669" s="2"/>
      <c r="DN669" s="2"/>
      <c r="DO669" s="2"/>
      <c r="DP669" s="2"/>
      <c r="DQ669" s="2"/>
      <c r="DR669" s="2"/>
      <c r="DS669" s="2"/>
      <c r="DT669" s="2"/>
      <c r="DU669" s="2"/>
      <c r="DV669" s="2"/>
      <c r="DW669" s="2"/>
      <c r="DX669" s="2"/>
      <c r="DY669" s="2"/>
      <c r="DZ669" s="2"/>
      <c r="EA669" s="2"/>
      <c r="EB669" s="2"/>
      <c r="EC669" s="2"/>
      <c r="ED669" s="2"/>
      <c r="EE669" s="2"/>
      <c r="EF669" s="2"/>
      <c r="EG669" s="2"/>
      <c r="EH669" s="2"/>
      <c r="EI669" s="2"/>
      <c r="EJ669" s="2"/>
      <c r="EK669" s="2"/>
      <c r="EL669" s="2"/>
      <c r="EM669" s="2"/>
      <c r="EN669" s="2"/>
      <c r="EO669" s="2"/>
      <c r="EP669" s="2"/>
      <c r="EQ669" s="2"/>
      <c r="ER669" s="2"/>
      <c r="ES669" s="2"/>
      <c r="ET669" s="2"/>
      <c r="EU669" s="2"/>
      <c r="EV669" s="2"/>
      <c r="EW669" s="2"/>
      <c r="EX669" s="2"/>
      <c r="EY669" s="2"/>
      <c r="EZ669" s="2"/>
      <c r="FA669" s="2"/>
    </row>
    <row r="670" spans="1:157" ht="1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c r="CG670" s="2"/>
      <c r="CH670" s="2"/>
      <c r="CI670" s="2"/>
      <c r="CJ670" s="2"/>
      <c r="CK670" s="2"/>
      <c r="CL670" s="2"/>
      <c r="CM670" s="2"/>
      <c r="CN670" s="2"/>
      <c r="CO670" s="2"/>
      <c r="CP670" s="2"/>
      <c r="CQ670" s="2"/>
      <c r="CR670" s="2"/>
      <c r="CS670" s="2"/>
      <c r="CT670" s="2"/>
      <c r="CU670" s="2"/>
      <c r="CV670" s="2"/>
      <c r="CW670" s="2"/>
      <c r="CX670" s="2"/>
      <c r="CY670" s="2"/>
      <c r="CZ670" s="2"/>
      <c r="DA670" s="2"/>
      <c r="DB670" s="2"/>
      <c r="DC670" s="2"/>
      <c r="DD670" s="2"/>
      <c r="DE670" s="2"/>
      <c r="DF670" s="2"/>
      <c r="DG670" s="2"/>
      <c r="DH670" s="2"/>
      <c r="DI670" s="2"/>
      <c r="DJ670" s="2"/>
      <c r="DK670" s="2"/>
      <c r="DL670" s="2"/>
      <c r="DM670" s="2"/>
      <c r="DN670" s="2"/>
      <c r="DO670" s="2"/>
      <c r="DP670" s="2"/>
      <c r="DQ670" s="2"/>
      <c r="DR670" s="2"/>
      <c r="DS670" s="2"/>
      <c r="DT670" s="2"/>
      <c r="DU670" s="2"/>
      <c r="DV670" s="2"/>
      <c r="DW670" s="2"/>
      <c r="DX670" s="2"/>
      <c r="DY670" s="2"/>
      <c r="DZ670" s="2"/>
      <c r="EA670" s="2"/>
      <c r="EB670" s="2"/>
      <c r="EC670" s="2"/>
      <c r="ED670" s="2"/>
      <c r="EE670" s="2"/>
      <c r="EF670" s="2"/>
      <c r="EG670" s="2"/>
      <c r="EH670" s="2"/>
      <c r="EI670" s="2"/>
      <c r="EJ670" s="2"/>
      <c r="EK670" s="2"/>
      <c r="EL670" s="2"/>
      <c r="EM670" s="2"/>
      <c r="EN670" s="2"/>
      <c r="EO670" s="2"/>
      <c r="EP670" s="2"/>
      <c r="EQ670" s="2"/>
      <c r="ER670" s="2"/>
      <c r="ES670" s="2"/>
      <c r="ET670" s="2"/>
      <c r="EU670" s="2"/>
      <c r="EV670" s="2"/>
      <c r="EW670" s="2"/>
      <c r="EX670" s="2"/>
      <c r="EY670" s="2"/>
      <c r="EZ670" s="2"/>
      <c r="FA670" s="2"/>
    </row>
    <row r="671" spans="1:157" ht="1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c r="CG671" s="2"/>
      <c r="CH671" s="2"/>
      <c r="CI671" s="2"/>
      <c r="CJ671" s="2"/>
      <c r="CK671" s="2"/>
      <c r="CL671" s="2"/>
      <c r="CM671" s="2"/>
      <c r="CN671" s="2"/>
      <c r="CO671" s="2"/>
      <c r="CP671" s="2"/>
      <c r="CQ671" s="2"/>
      <c r="CR671" s="2"/>
      <c r="CS671" s="2"/>
      <c r="CT671" s="2"/>
      <c r="CU671" s="2"/>
      <c r="CV671" s="2"/>
      <c r="CW671" s="2"/>
      <c r="CX671" s="2"/>
      <c r="CY671" s="2"/>
      <c r="CZ671" s="2"/>
      <c r="DA671" s="2"/>
      <c r="DB671" s="2"/>
      <c r="DC671" s="2"/>
      <c r="DD671" s="2"/>
      <c r="DE671" s="2"/>
      <c r="DF671" s="2"/>
      <c r="DG671" s="2"/>
      <c r="DH671" s="2"/>
      <c r="DI671" s="2"/>
      <c r="DJ671" s="2"/>
      <c r="DK671" s="2"/>
      <c r="DL671" s="2"/>
      <c r="DM671" s="2"/>
      <c r="DN671" s="2"/>
      <c r="DO671" s="2"/>
      <c r="DP671" s="2"/>
      <c r="DQ671" s="2"/>
      <c r="DR671" s="2"/>
      <c r="DS671" s="2"/>
      <c r="DT671" s="2"/>
      <c r="DU671" s="2"/>
      <c r="DV671" s="2"/>
      <c r="DW671" s="2"/>
      <c r="DX671" s="2"/>
      <c r="DY671" s="2"/>
      <c r="DZ671" s="2"/>
      <c r="EA671" s="2"/>
      <c r="EB671" s="2"/>
      <c r="EC671" s="2"/>
      <c r="ED671" s="2"/>
      <c r="EE671" s="2"/>
      <c r="EF671" s="2"/>
      <c r="EG671" s="2"/>
      <c r="EH671" s="2"/>
      <c r="EI671" s="2"/>
      <c r="EJ671" s="2"/>
      <c r="EK671" s="2"/>
      <c r="EL671" s="2"/>
      <c r="EM671" s="2"/>
      <c r="EN671" s="2"/>
      <c r="EO671" s="2"/>
      <c r="EP671" s="2"/>
      <c r="EQ671" s="2"/>
      <c r="ER671" s="2"/>
      <c r="ES671" s="2"/>
      <c r="ET671" s="2"/>
      <c r="EU671" s="2"/>
      <c r="EV671" s="2"/>
      <c r="EW671" s="2"/>
      <c r="EX671" s="2"/>
      <c r="EY671" s="2"/>
      <c r="EZ671" s="2"/>
      <c r="FA671" s="2"/>
    </row>
    <row r="672" spans="1:157" ht="1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c r="CI672" s="2"/>
      <c r="CJ672" s="2"/>
      <c r="CK672" s="2"/>
      <c r="CL672" s="2"/>
      <c r="CM672" s="2"/>
      <c r="CN672" s="2"/>
      <c r="CO672" s="2"/>
      <c r="CP672" s="2"/>
      <c r="CQ672" s="2"/>
      <c r="CR672" s="2"/>
      <c r="CS672" s="2"/>
      <c r="CT672" s="2"/>
      <c r="CU672" s="2"/>
      <c r="CV672" s="2"/>
      <c r="CW672" s="2"/>
      <c r="CX672" s="2"/>
      <c r="CY672" s="2"/>
      <c r="CZ672" s="2"/>
      <c r="DA672" s="2"/>
      <c r="DB672" s="2"/>
      <c r="DC672" s="2"/>
      <c r="DD672" s="2"/>
      <c r="DE672" s="2"/>
      <c r="DF672" s="2"/>
      <c r="DG672" s="2"/>
      <c r="DH672" s="2"/>
      <c r="DI672" s="2"/>
      <c r="DJ672" s="2"/>
      <c r="DK672" s="2"/>
      <c r="DL672" s="2"/>
      <c r="DM672" s="2"/>
      <c r="DN672" s="2"/>
      <c r="DO672" s="2"/>
      <c r="DP672" s="2"/>
      <c r="DQ672" s="2"/>
      <c r="DR672" s="2"/>
      <c r="DS672" s="2"/>
      <c r="DT672" s="2"/>
      <c r="DU672" s="2"/>
      <c r="DV672" s="2"/>
      <c r="DW672" s="2"/>
      <c r="DX672" s="2"/>
      <c r="DY672" s="2"/>
      <c r="DZ672" s="2"/>
      <c r="EA672" s="2"/>
      <c r="EB672" s="2"/>
      <c r="EC672" s="2"/>
      <c r="ED672" s="2"/>
      <c r="EE672" s="2"/>
      <c r="EF672" s="2"/>
      <c r="EG672" s="2"/>
      <c r="EH672" s="2"/>
      <c r="EI672" s="2"/>
      <c r="EJ672" s="2"/>
      <c r="EK672" s="2"/>
      <c r="EL672" s="2"/>
      <c r="EM672" s="2"/>
      <c r="EN672" s="2"/>
      <c r="EO672" s="2"/>
      <c r="EP672" s="2"/>
      <c r="EQ672" s="2"/>
      <c r="ER672" s="2"/>
      <c r="ES672" s="2"/>
      <c r="ET672" s="2"/>
      <c r="EU672" s="2"/>
      <c r="EV672" s="2"/>
      <c r="EW672" s="2"/>
      <c r="EX672" s="2"/>
      <c r="EY672" s="2"/>
      <c r="EZ672" s="2"/>
      <c r="FA672" s="2"/>
    </row>
    <row r="673" spans="1:157" ht="1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c r="CG673" s="2"/>
      <c r="CH673" s="2"/>
      <c r="CI673" s="2"/>
      <c r="CJ673" s="2"/>
      <c r="CK673" s="2"/>
      <c r="CL673" s="2"/>
      <c r="CM673" s="2"/>
      <c r="CN673" s="2"/>
      <c r="CO673" s="2"/>
      <c r="CP673" s="2"/>
      <c r="CQ673" s="2"/>
      <c r="CR673" s="2"/>
      <c r="CS673" s="2"/>
      <c r="CT673" s="2"/>
      <c r="CU673" s="2"/>
      <c r="CV673" s="2"/>
      <c r="CW673" s="2"/>
      <c r="CX673" s="2"/>
      <c r="CY673" s="2"/>
      <c r="CZ673" s="2"/>
      <c r="DA673" s="2"/>
      <c r="DB673" s="2"/>
      <c r="DC673" s="2"/>
      <c r="DD673" s="2"/>
      <c r="DE673" s="2"/>
      <c r="DF673" s="2"/>
      <c r="DG673" s="2"/>
      <c r="DH673" s="2"/>
      <c r="DI673" s="2"/>
      <c r="DJ673" s="2"/>
      <c r="DK673" s="2"/>
      <c r="DL673" s="2"/>
      <c r="DM673" s="2"/>
      <c r="DN673" s="2"/>
      <c r="DO673" s="2"/>
      <c r="DP673" s="2"/>
      <c r="DQ673" s="2"/>
      <c r="DR673" s="2"/>
      <c r="DS673" s="2"/>
      <c r="DT673" s="2"/>
      <c r="DU673" s="2"/>
      <c r="DV673" s="2"/>
      <c r="DW673" s="2"/>
      <c r="DX673" s="2"/>
      <c r="DY673" s="2"/>
      <c r="DZ673" s="2"/>
      <c r="EA673" s="2"/>
      <c r="EB673" s="2"/>
      <c r="EC673" s="2"/>
      <c r="ED673" s="2"/>
      <c r="EE673" s="2"/>
      <c r="EF673" s="2"/>
      <c r="EG673" s="2"/>
      <c r="EH673" s="2"/>
      <c r="EI673" s="2"/>
      <c r="EJ673" s="2"/>
      <c r="EK673" s="2"/>
      <c r="EL673" s="2"/>
      <c r="EM673" s="2"/>
      <c r="EN673" s="2"/>
      <c r="EO673" s="2"/>
      <c r="EP673" s="2"/>
      <c r="EQ673" s="2"/>
      <c r="ER673" s="2"/>
      <c r="ES673" s="2"/>
      <c r="ET673" s="2"/>
      <c r="EU673" s="2"/>
      <c r="EV673" s="2"/>
      <c r="EW673" s="2"/>
      <c r="EX673" s="2"/>
      <c r="EY673" s="2"/>
      <c r="EZ673" s="2"/>
      <c r="FA673" s="2"/>
    </row>
    <row r="674" spans="1:157" ht="1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c r="CI674" s="2"/>
      <c r="CJ674" s="2"/>
      <c r="CK674" s="2"/>
      <c r="CL674" s="2"/>
      <c r="CM674" s="2"/>
      <c r="CN674" s="2"/>
      <c r="CO674" s="2"/>
      <c r="CP674" s="2"/>
      <c r="CQ674" s="2"/>
      <c r="CR674" s="2"/>
      <c r="CS674" s="2"/>
      <c r="CT674" s="2"/>
      <c r="CU674" s="2"/>
      <c r="CV674" s="2"/>
      <c r="CW674" s="2"/>
      <c r="CX674" s="2"/>
      <c r="CY674" s="2"/>
      <c r="CZ674" s="2"/>
      <c r="DA674" s="2"/>
      <c r="DB674" s="2"/>
      <c r="DC674" s="2"/>
      <c r="DD674" s="2"/>
      <c r="DE674" s="2"/>
      <c r="DF674" s="2"/>
      <c r="DG674" s="2"/>
      <c r="DH674" s="2"/>
      <c r="DI674" s="2"/>
      <c r="DJ674" s="2"/>
      <c r="DK674" s="2"/>
      <c r="DL674" s="2"/>
      <c r="DM674" s="2"/>
      <c r="DN674" s="2"/>
      <c r="DO674" s="2"/>
      <c r="DP674" s="2"/>
      <c r="DQ674" s="2"/>
      <c r="DR674" s="2"/>
      <c r="DS674" s="2"/>
      <c r="DT674" s="2"/>
      <c r="DU674" s="2"/>
      <c r="DV674" s="2"/>
      <c r="DW674" s="2"/>
      <c r="DX674" s="2"/>
      <c r="DY674" s="2"/>
      <c r="DZ674" s="2"/>
      <c r="EA674" s="2"/>
      <c r="EB674" s="2"/>
      <c r="EC674" s="2"/>
      <c r="ED674" s="2"/>
      <c r="EE674" s="2"/>
      <c r="EF674" s="2"/>
      <c r="EG674" s="2"/>
      <c r="EH674" s="2"/>
      <c r="EI674" s="2"/>
      <c r="EJ674" s="2"/>
      <c r="EK674" s="2"/>
      <c r="EL674" s="2"/>
      <c r="EM674" s="2"/>
      <c r="EN674" s="2"/>
      <c r="EO674" s="2"/>
      <c r="EP674" s="2"/>
      <c r="EQ674" s="2"/>
      <c r="ER674" s="2"/>
      <c r="ES674" s="2"/>
      <c r="ET674" s="2"/>
      <c r="EU674" s="2"/>
      <c r="EV674" s="2"/>
      <c r="EW674" s="2"/>
      <c r="EX674" s="2"/>
      <c r="EY674" s="2"/>
      <c r="EZ674" s="2"/>
      <c r="FA674" s="2"/>
    </row>
    <row r="675" spans="1:157" ht="1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c r="CJ675" s="2"/>
      <c r="CK675" s="2"/>
      <c r="CL675" s="2"/>
      <c r="CM675" s="2"/>
      <c r="CN675" s="2"/>
      <c r="CO675" s="2"/>
      <c r="CP675" s="2"/>
      <c r="CQ675" s="2"/>
      <c r="CR675" s="2"/>
      <c r="CS675" s="2"/>
      <c r="CT675" s="2"/>
      <c r="CU675" s="2"/>
      <c r="CV675" s="2"/>
      <c r="CW675" s="2"/>
      <c r="CX675" s="2"/>
      <c r="CY675" s="2"/>
      <c r="CZ675" s="2"/>
      <c r="DA675" s="2"/>
      <c r="DB675" s="2"/>
      <c r="DC675" s="2"/>
      <c r="DD675" s="2"/>
      <c r="DE675" s="2"/>
      <c r="DF675" s="2"/>
      <c r="DG675" s="2"/>
      <c r="DH675" s="2"/>
      <c r="DI675" s="2"/>
      <c r="DJ675" s="2"/>
      <c r="DK675" s="2"/>
      <c r="DL675" s="2"/>
      <c r="DM675" s="2"/>
      <c r="DN675" s="2"/>
      <c r="DO675" s="2"/>
      <c r="DP675" s="2"/>
      <c r="DQ675" s="2"/>
      <c r="DR675" s="2"/>
      <c r="DS675" s="2"/>
      <c r="DT675" s="2"/>
      <c r="DU675" s="2"/>
      <c r="DV675" s="2"/>
      <c r="DW675" s="2"/>
      <c r="DX675" s="2"/>
      <c r="DY675" s="2"/>
      <c r="DZ675" s="2"/>
      <c r="EA675" s="2"/>
      <c r="EB675" s="2"/>
      <c r="EC675" s="2"/>
      <c r="ED675" s="2"/>
      <c r="EE675" s="2"/>
      <c r="EF675" s="2"/>
      <c r="EG675" s="2"/>
      <c r="EH675" s="2"/>
      <c r="EI675" s="2"/>
      <c r="EJ675" s="2"/>
      <c r="EK675" s="2"/>
      <c r="EL675" s="2"/>
      <c r="EM675" s="2"/>
      <c r="EN675" s="2"/>
      <c r="EO675" s="2"/>
      <c r="EP675" s="2"/>
      <c r="EQ675" s="2"/>
      <c r="ER675" s="2"/>
      <c r="ES675" s="2"/>
      <c r="ET675" s="2"/>
      <c r="EU675" s="2"/>
      <c r="EV675" s="2"/>
      <c r="EW675" s="2"/>
      <c r="EX675" s="2"/>
      <c r="EY675" s="2"/>
      <c r="EZ675" s="2"/>
      <c r="FA675" s="2"/>
    </row>
    <row r="676" spans="1:157" ht="1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c r="CJ676" s="2"/>
      <c r="CK676" s="2"/>
      <c r="CL676" s="2"/>
      <c r="CM676" s="2"/>
      <c r="CN676" s="2"/>
      <c r="CO676" s="2"/>
      <c r="CP676" s="2"/>
      <c r="CQ676" s="2"/>
      <c r="CR676" s="2"/>
      <c r="CS676" s="2"/>
      <c r="CT676" s="2"/>
      <c r="CU676" s="2"/>
      <c r="CV676" s="2"/>
      <c r="CW676" s="2"/>
      <c r="CX676" s="2"/>
      <c r="CY676" s="2"/>
      <c r="CZ676" s="2"/>
      <c r="DA676" s="2"/>
      <c r="DB676" s="2"/>
      <c r="DC676" s="2"/>
      <c r="DD676" s="2"/>
      <c r="DE676" s="2"/>
      <c r="DF676" s="2"/>
      <c r="DG676" s="2"/>
      <c r="DH676" s="2"/>
      <c r="DI676" s="2"/>
      <c r="DJ676" s="2"/>
      <c r="DK676" s="2"/>
      <c r="DL676" s="2"/>
      <c r="DM676" s="2"/>
      <c r="DN676" s="2"/>
      <c r="DO676" s="2"/>
      <c r="DP676" s="2"/>
      <c r="DQ676" s="2"/>
      <c r="DR676" s="2"/>
      <c r="DS676" s="2"/>
      <c r="DT676" s="2"/>
      <c r="DU676" s="2"/>
      <c r="DV676" s="2"/>
      <c r="DW676" s="2"/>
      <c r="DX676" s="2"/>
      <c r="DY676" s="2"/>
      <c r="DZ676" s="2"/>
      <c r="EA676" s="2"/>
      <c r="EB676" s="2"/>
      <c r="EC676" s="2"/>
      <c r="ED676" s="2"/>
      <c r="EE676" s="2"/>
      <c r="EF676" s="2"/>
      <c r="EG676" s="2"/>
      <c r="EH676" s="2"/>
      <c r="EI676" s="2"/>
      <c r="EJ676" s="2"/>
      <c r="EK676" s="2"/>
      <c r="EL676" s="2"/>
      <c r="EM676" s="2"/>
      <c r="EN676" s="2"/>
      <c r="EO676" s="2"/>
      <c r="EP676" s="2"/>
      <c r="EQ676" s="2"/>
      <c r="ER676" s="2"/>
      <c r="ES676" s="2"/>
      <c r="ET676" s="2"/>
      <c r="EU676" s="2"/>
      <c r="EV676" s="2"/>
      <c r="EW676" s="2"/>
      <c r="EX676" s="2"/>
      <c r="EY676" s="2"/>
      <c r="EZ676" s="2"/>
      <c r="FA676" s="2"/>
    </row>
    <row r="677" spans="1:157" ht="1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c r="CI677" s="2"/>
      <c r="CJ677" s="2"/>
      <c r="CK677" s="2"/>
      <c r="CL677" s="2"/>
      <c r="CM677" s="2"/>
      <c r="CN677" s="2"/>
      <c r="CO677" s="2"/>
      <c r="CP677" s="2"/>
      <c r="CQ677" s="2"/>
      <c r="CR677" s="2"/>
      <c r="CS677" s="2"/>
      <c r="CT677" s="2"/>
      <c r="CU677" s="2"/>
      <c r="CV677" s="2"/>
      <c r="CW677" s="2"/>
      <c r="CX677" s="2"/>
      <c r="CY677" s="2"/>
      <c r="CZ677" s="2"/>
      <c r="DA677" s="2"/>
      <c r="DB677" s="2"/>
      <c r="DC677" s="2"/>
      <c r="DD677" s="2"/>
      <c r="DE677" s="2"/>
      <c r="DF677" s="2"/>
      <c r="DG677" s="2"/>
      <c r="DH677" s="2"/>
      <c r="DI677" s="2"/>
      <c r="DJ677" s="2"/>
      <c r="DK677" s="2"/>
      <c r="DL677" s="2"/>
      <c r="DM677" s="2"/>
      <c r="DN677" s="2"/>
      <c r="DO677" s="2"/>
      <c r="DP677" s="2"/>
      <c r="DQ677" s="2"/>
      <c r="DR677" s="2"/>
      <c r="DS677" s="2"/>
      <c r="DT677" s="2"/>
      <c r="DU677" s="2"/>
      <c r="DV677" s="2"/>
      <c r="DW677" s="2"/>
      <c r="DX677" s="2"/>
      <c r="DY677" s="2"/>
      <c r="DZ677" s="2"/>
      <c r="EA677" s="2"/>
      <c r="EB677" s="2"/>
      <c r="EC677" s="2"/>
      <c r="ED677" s="2"/>
      <c r="EE677" s="2"/>
      <c r="EF677" s="2"/>
      <c r="EG677" s="2"/>
      <c r="EH677" s="2"/>
      <c r="EI677" s="2"/>
      <c r="EJ677" s="2"/>
      <c r="EK677" s="2"/>
      <c r="EL677" s="2"/>
      <c r="EM677" s="2"/>
      <c r="EN677" s="2"/>
      <c r="EO677" s="2"/>
      <c r="EP677" s="2"/>
      <c r="EQ677" s="2"/>
      <c r="ER677" s="2"/>
      <c r="ES677" s="2"/>
      <c r="ET677" s="2"/>
      <c r="EU677" s="2"/>
      <c r="EV677" s="2"/>
      <c r="EW677" s="2"/>
      <c r="EX677" s="2"/>
      <c r="EY677" s="2"/>
      <c r="EZ677" s="2"/>
      <c r="FA677" s="2"/>
    </row>
    <row r="678" spans="1:157" ht="1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c r="CG678" s="2"/>
      <c r="CH678" s="2"/>
      <c r="CI678" s="2"/>
      <c r="CJ678" s="2"/>
      <c r="CK678" s="2"/>
      <c r="CL678" s="2"/>
      <c r="CM678" s="2"/>
      <c r="CN678" s="2"/>
      <c r="CO678" s="2"/>
      <c r="CP678" s="2"/>
      <c r="CQ678" s="2"/>
      <c r="CR678" s="2"/>
      <c r="CS678" s="2"/>
      <c r="CT678" s="2"/>
      <c r="CU678" s="2"/>
      <c r="CV678" s="2"/>
      <c r="CW678" s="2"/>
      <c r="CX678" s="2"/>
      <c r="CY678" s="2"/>
      <c r="CZ678" s="2"/>
      <c r="DA678" s="2"/>
      <c r="DB678" s="2"/>
      <c r="DC678" s="2"/>
      <c r="DD678" s="2"/>
      <c r="DE678" s="2"/>
      <c r="DF678" s="2"/>
      <c r="DG678" s="2"/>
      <c r="DH678" s="2"/>
      <c r="DI678" s="2"/>
      <c r="DJ678" s="2"/>
      <c r="DK678" s="2"/>
      <c r="DL678" s="2"/>
      <c r="DM678" s="2"/>
      <c r="DN678" s="2"/>
      <c r="DO678" s="2"/>
      <c r="DP678" s="2"/>
      <c r="DQ678" s="2"/>
      <c r="DR678" s="2"/>
      <c r="DS678" s="2"/>
      <c r="DT678" s="2"/>
      <c r="DU678" s="2"/>
      <c r="DV678" s="2"/>
      <c r="DW678" s="2"/>
      <c r="DX678" s="2"/>
      <c r="DY678" s="2"/>
      <c r="DZ678" s="2"/>
      <c r="EA678" s="2"/>
      <c r="EB678" s="2"/>
      <c r="EC678" s="2"/>
      <c r="ED678" s="2"/>
      <c r="EE678" s="2"/>
      <c r="EF678" s="2"/>
      <c r="EG678" s="2"/>
      <c r="EH678" s="2"/>
      <c r="EI678" s="2"/>
      <c r="EJ678" s="2"/>
      <c r="EK678" s="2"/>
      <c r="EL678" s="2"/>
      <c r="EM678" s="2"/>
      <c r="EN678" s="2"/>
      <c r="EO678" s="2"/>
      <c r="EP678" s="2"/>
      <c r="EQ678" s="2"/>
      <c r="ER678" s="2"/>
      <c r="ES678" s="2"/>
      <c r="ET678" s="2"/>
      <c r="EU678" s="2"/>
      <c r="EV678" s="2"/>
      <c r="EW678" s="2"/>
      <c r="EX678" s="2"/>
      <c r="EY678" s="2"/>
      <c r="EZ678" s="2"/>
      <c r="FA678" s="2"/>
    </row>
    <row r="679" spans="1:157" ht="1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c r="CG679" s="2"/>
      <c r="CH679" s="2"/>
      <c r="CI679" s="2"/>
      <c r="CJ679" s="2"/>
      <c r="CK679" s="2"/>
      <c r="CL679" s="2"/>
      <c r="CM679" s="2"/>
      <c r="CN679" s="2"/>
      <c r="CO679" s="2"/>
      <c r="CP679" s="2"/>
      <c r="CQ679" s="2"/>
      <c r="CR679" s="2"/>
      <c r="CS679" s="2"/>
      <c r="CT679" s="2"/>
      <c r="CU679" s="2"/>
      <c r="CV679" s="2"/>
      <c r="CW679" s="2"/>
      <c r="CX679" s="2"/>
      <c r="CY679" s="2"/>
      <c r="CZ679" s="2"/>
      <c r="DA679" s="2"/>
      <c r="DB679" s="2"/>
      <c r="DC679" s="2"/>
      <c r="DD679" s="2"/>
      <c r="DE679" s="2"/>
      <c r="DF679" s="2"/>
      <c r="DG679" s="2"/>
      <c r="DH679" s="2"/>
      <c r="DI679" s="2"/>
      <c r="DJ679" s="2"/>
      <c r="DK679" s="2"/>
      <c r="DL679" s="2"/>
      <c r="DM679" s="2"/>
      <c r="DN679" s="2"/>
      <c r="DO679" s="2"/>
      <c r="DP679" s="2"/>
      <c r="DQ679" s="2"/>
      <c r="DR679" s="2"/>
      <c r="DS679" s="2"/>
      <c r="DT679" s="2"/>
      <c r="DU679" s="2"/>
      <c r="DV679" s="2"/>
      <c r="DW679" s="2"/>
      <c r="DX679" s="2"/>
      <c r="DY679" s="2"/>
      <c r="DZ679" s="2"/>
      <c r="EA679" s="2"/>
      <c r="EB679" s="2"/>
      <c r="EC679" s="2"/>
      <c r="ED679" s="2"/>
      <c r="EE679" s="2"/>
      <c r="EF679" s="2"/>
      <c r="EG679" s="2"/>
      <c r="EH679" s="2"/>
      <c r="EI679" s="2"/>
      <c r="EJ679" s="2"/>
      <c r="EK679" s="2"/>
      <c r="EL679" s="2"/>
      <c r="EM679" s="2"/>
      <c r="EN679" s="2"/>
      <c r="EO679" s="2"/>
      <c r="EP679" s="2"/>
      <c r="EQ679" s="2"/>
      <c r="ER679" s="2"/>
      <c r="ES679" s="2"/>
      <c r="ET679" s="2"/>
      <c r="EU679" s="2"/>
      <c r="EV679" s="2"/>
      <c r="EW679" s="2"/>
      <c r="EX679" s="2"/>
      <c r="EY679" s="2"/>
      <c r="EZ679" s="2"/>
      <c r="FA679" s="2"/>
    </row>
    <row r="680" spans="1:157" ht="1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c r="CG680" s="2"/>
      <c r="CH680" s="2"/>
      <c r="CI680" s="2"/>
      <c r="CJ680" s="2"/>
      <c r="CK680" s="2"/>
      <c r="CL680" s="2"/>
      <c r="CM680" s="2"/>
      <c r="CN680" s="2"/>
      <c r="CO680" s="2"/>
      <c r="CP680" s="2"/>
      <c r="CQ680" s="2"/>
      <c r="CR680" s="2"/>
      <c r="CS680" s="2"/>
      <c r="CT680" s="2"/>
      <c r="CU680" s="2"/>
      <c r="CV680" s="2"/>
      <c r="CW680" s="2"/>
      <c r="CX680" s="2"/>
      <c r="CY680" s="2"/>
      <c r="CZ680" s="2"/>
      <c r="DA680" s="2"/>
      <c r="DB680" s="2"/>
      <c r="DC680" s="2"/>
      <c r="DD680" s="2"/>
      <c r="DE680" s="2"/>
      <c r="DF680" s="2"/>
      <c r="DG680" s="2"/>
      <c r="DH680" s="2"/>
      <c r="DI680" s="2"/>
      <c r="DJ680" s="2"/>
      <c r="DK680" s="2"/>
      <c r="DL680" s="2"/>
      <c r="DM680" s="2"/>
      <c r="DN680" s="2"/>
      <c r="DO680" s="2"/>
      <c r="DP680" s="2"/>
      <c r="DQ680" s="2"/>
      <c r="DR680" s="2"/>
      <c r="DS680" s="2"/>
      <c r="DT680" s="2"/>
      <c r="DU680" s="2"/>
      <c r="DV680" s="2"/>
      <c r="DW680" s="2"/>
      <c r="DX680" s="2"/>
      <c r="DY680" s="2"/>
      <c r="DZ680" s="2"/>
      <c r="EA680" s="2"/>
      <c r="EB680" s="2"/>
      <c r="EC680" s="2"/>
      <c r="ED680" s="2"/>
      <c r="EE680" s="2"/>
      <c r="EF680" s="2"/>
      <c r="EG680" s="2"/>
      <c r="EH680" s="2"/>
      <c r="EI680" s="2"/>
      <c r="EJ680" s="2"/>
      <c r="EK680" s="2"/>
      <c r="EL680" s="2"/>
      <c r="EM680" s="2"/>
      <c r="EN680" s="2"/>
      <c r="EO680" s="2"/>
      <c r="EP680" s="2"/>
      <c r="EQ680" s="2"/>
      <c r="ER680" s="2"/>
      <c r="ES680" s="2"/>
      <c r="ET680" s="2"/>
      <c r="EU680" s="2"/>
      <c r="EV680" s="2"/>
      <c r="EW680" s="2"/>
      <c r="EX680" s="2"/>
      <c r="EY680" s="2"/>
      <c r="EZ680" s="2"/>
      <c r="FA680" s="2"/>
    </row>
    <row r="681" spans="1:157" ht="1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c r="CG681" s="2"/>
      <c r="CH681" s="2"/>
      <c r="CI681" s="2"/>
      <c r="CJ681" s="2"/>
      <c r="CK681" s="2"/>
      <c r="CL681" s="2"/>
      <c r="CM681" s="2"/>
      <c r="CN681" s="2"/>
      <c r="CO681" s="2"/>
      <c r="CP681" s="2"/>
      <c r="CQ681" s="2"/>
      <c r="CR681" s="2"/>
      <c r="CS681" s="2"/>
      <c r="CT681" s="2"/>
      <c r="CU681" s="2"/>
      <c r="CV681" s="2"/>
      <c r="CW681" s="2"/>
      <c r="CX681" s="2"/>
      <c r="CY681" s="2"/>
      <c r="CZ681" s="2"/>
      <c r="DA681" s="2"/>
      <c r="DB681" s="2"/>
      <c r="DC681" s="2"/>
      <c r="DD681" s="2"/>
      <c r="DE681" s="2"/>
      <c r="DF681" s="2"/>
      <c r="DG681" s="2"/>
      <c r="DH681" s="2"/>
      <c r="DI681" s="2"/>
      <c r="DJ681" s="2"/>
      <c r="DK681" s="2"/>
      <c r="DL681" s="2"/>
      <c r="DM681" s="2"/>
      <c r="DN681" s="2"/>
      <c r="DO681" s="2"/>
      <c r="DP681" s="2"/>
      <c r="DQ681" s="2"/>
      <c r="DR681" s="2"/>
      <c r="DS681" s="2"/>
      <c r="DT681" s="2"/>
      <c r="DU681" s="2"/>
      <c r="DV681" s="2"/>
      <c r="DW681" s="2"/>
      <c r="DX681" s="2"/>
      <c r="DY681" s="2"/>
      <c r="DZ681" s="2"/>
      <c r="EA681" s="2"/>
      <c r="EB681" s="2"/>
      <c r="EC681" s="2"/>
      <c r="ED681" s="2"/>
      <c r="EE681" s="2"/>
      <c r="EF681" s="2"/>
      <c r="EG681" s="2"/>
      <c r="EH681" s="2"/>
      <c r="EI681" s="2"/>
      <c r="EJ681" s="2"/>
      <c r="EK681" s="2"/>
      <c r="EL681" s="2"/>
      <c r="EM681" s="2"/>
      <c r="EN681" s="2"/>
      <c r="EO681" s="2"/>
      <c r="EP681" s="2"/>
      <c r="EQ681" s="2"/>
      <c r="ER681" s="2"/>
      <c r="ES681" s="2"/>
      <c r="ET681" s="2"/>
      <c r="EU681" s="2"/>
      <c r="EV681" s="2"/>
      <c r="EW681" s="2"/>
      <c r="EX681" s="2"/>
      <c r="EY681" s="2"/>
      <c r="EZ681" s="2"/>
      <c r="FA681" s="2"/>
    </row>
    <row r="682" spans="1:157" ht="1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c r="CG682" s="2"/>
      <c r="CH682" s="2"/>
      <c r="CI682" s="2"/>
      <c r="CJ682" s="2"/>
      <c r="CK682" s="2"/>
      <c r="CL682" s="2"/>
      <c r="CM682" s="2"/>
      <c r="CN682" s="2"/>
      <c r="CO682" s="2"/>
      <c r="CP682" s="2"/>
      <c r="CQ682" s="2"/>
      <c r="CR682" s="2"/>
      <c r="CS682" s="2"/>
      <c r="CT682" s="2"/>
      <c r="CU682" s="2"/>
      <c r="CV682" s="2"/>
      <c r="CW682" s="2"/>
      <c r="CX682" s="2"/>
      <c r="CY682" s="2"/>
      <c r="CZ682" s="2"/>
      <c r="DA682" s="2"/>
      <c r="DB682" s="2"/>
      <c r="DC682" s="2"/>
      <c r="DD682" s="2"/>
      <c r="DE682" s="2"/>
      <c r="DF682" s="2"/>
      <c r="DG682" s="2"/>
      <c r="DH682" s="2"/>
      <c r="DI682" s="2"/>
      <c r="DJ682" s="2"/>
      <c r="DK682" s="2"/>
      <c r="DL682" s="2"/>
      <c r="DM682" s="2"/>
      <c r="DN682" s="2"/>
      <c r="DO682" s="2"/>
      <c r="DP682" s="2"/>
      <c r="DQ682" s="2"/>
      <c r="DR682" s="2"/>
      <c r="DS682" s="2"/>
      <c r="DT682" s="2"/>
      <c r="DU682" s="2"/>
      <c r="DV682" s="2"/>
      <c r="DW682" s="2"/>
      <c r="DX682" s="2"/>
      <c r="DY682" s="2"/>
      <c r="DZ682" s="2"/>
      <c r="EA682" s="2"/>
      <c r="EB682" s="2"/>
      <c r="EC682" s="2"/>
      <c r="ED682" s="2"/>
      <c r="EE682" s="2"/>
      <c r="EF682" s="2"/>
      <c r="EG682" s="2"/>
      <c r="EH682" s="2"/>
      <c r="EI682" s="2"/>
      <c r="EJ682" s="2"/>
      <c r="EK682" s="2"/>
      <c r="EL682" s="2"/>
      <c r="EM682" s="2"/>
      <c r="EN682" s="2"/>
      <c r="EO682" s="2"/>
      <c r="EP682" s="2"/>
      <c r="EQ682" s="2"/>
      <c r="ER682" s="2"/>
      <c r="ES682" s="2"/>
      <c r="ET682" s="2"/>
      <c r="EU682" s="2"/>
      <c r="EV682" s="2"/>
      <c r="EW682" s="2"/>
      <c r="EX682" s="2"/>
      <c r="EY682" s="2"/>
      <c r="EZ682" s="2"/>
      <c r="FA682" s="2"/>
    </row>
    <row r="683" spans="1:157" ht="1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c r="CG683" s="2"/>
      <c r="CH683" s="2"/>
      <c r="CI683" s="2"/>
      <c r="CJ683" s="2"/>
      <c r="CK683" s="2"/>
      <c r="CL683" s="2"/>
      <c r="CM683" s="2"/>
      <c r="CN683" s="2"/>
      <c r="CO683" s="2"/>
      <c r="CP683" s="2"/>
      <c r="CQ683" s="2"/>
      <c r="CR683" s="2"/>
      <c r="CS683" s="2"/>
      <c r="CT683" s="2"/>
      <c r="CU683" s="2"/>
      <c r="CV683" s="2"/>
      <c r="CW683" s="2"/>
      <c r="CX683" s="2"/>
      <c r="CY683" s="2"/>
      <c r="CZ683" s="2"/>
      <c r="DA683" s="2"/>
      <c r="DB683" s="2"/>
      <c r="DC683" s="2"/>
      <c r="DD683" s="2"/>
      <c r="DE683" s="2"/>
      <c r="DF683" s="2"/>
      <c r="DG683" s="2"/>
      <c r="DH683" s="2"/>
      <c r="DI683" s="2"/>
      <c r="DJ683" s="2"/>
      <c r="DK683" s="2"/>
      <c r="DL683" s="2"/>
      <c r="DM683" s="2"/>
      <c r="DN683" s="2"/>
      <c r="DO683" s="2"/>
      <c r="DP683" s="2"/>
      <c r="DQ683" s="2"/>
      <c r="DR683" s="2"/>
      <c r="DS683" s="2"/>
      <c r="DT683" s="2"/>
      <c r="DU683" s="2"/>
      <c r="DV683" s="2"/>
      <c r="DW683" s="2"/>
      <c r="DX683" s="2"/>
      <c r="DY683" s="2"/>
      <c r="DZ683" s="2"/>
      <c r="EA683" s="2"/>
      <c r="EB683" s="2"/>
      <c r="EC683" s="2"/>
      <c r="ED683" s="2"/>
      <c r="EE683" s="2"/>
      <c r="EF683" s="2"/>
      <c r="EG683" s="2"/>
      <c r="EH683" s="2"/>
      <c r="EI683" s="2"/>
      <c r="EJ683" s="2"/>
      <c r="EK683" s="2"/>
      <c r="EL683" s="2"/>
      <c r="EM683" s="2"/>
      <c r="EN683" s="2"/>
      <c r="EO683" s="2"/>
      <c r="EP683" s="2"/>
      <c r="EQ683" s="2"/>
      <c r="ER683" s="2"/>
      <c r="ES683" s="2"/>
      <c r="ET683" s="2"/>
      <c r="EU683" s="2"/>
      <c r="EV683" s="2"/>
      <c r="EW683" s="2"/>
      <c r="EX683" s="2"/>
      <c r="EY683" s="2"/>
      <c r="EZ683" s="2"/>
      <c r="FA683" s="2"/>
    </row>
    <row r="684" spans="1:157" ht="1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c r="CG684" s="2"/>
      <c r="CH684" s="2"/>
      <c r="CI684" s="2"/>
      <c r="CJ684" s="2"/>
      <c r="CK684" s="2"/>
      <c r="CL684" s="2"/>
      <c r="CM684" s="2"/>
      <c r="CN684" s="2"/>
      <c r="CO684" s="2"/>
      <c r="CP684" s="2"/>
      <c r="CQ684" s="2"/>
      <c r="CR684" s="2"/>
      <c r="CS684" s="2"/>
      <c r="CT684" s="2"/>
      <c r="CU684" s="2"/>
      <c r="CV684" s="2"/>
      <c r="CW684" s="2"/>
      <c r="CX684" s="2"/>
      <c r="CY684" s="2"/>
      <c r="CZ684" s="2"/>
      <c r="DA684" s="2"/>
      <c r="DB684" s="2"/>
      <c r="DC684" s="2"/>
      <c r="DD684" s="2"/>
      <c r="DE684" s="2"/>
      <c r="DF684" s="2"/>
      <c r="DG684" s="2"/>
      <c r="DH684" s="2"/>
      <c r="DI684" s="2"/>
      <c r="DJ684" s="2"/>
      <c r="DK684" s="2"/>
      <c r="DL684" s="2"/>
      <c r="DM684" s="2"/>
      <c r="DN684" s="2"/>
      <c r="DO684" s="2"/>
      <c r="DP684" s="2"/>
      <c r="DQ684" s="2"/>
      <c r="DR684" s="2"/>
      <c r="DS684" s="2"/>
      <c r="DT684" s="2"/>
      <c r="DU684" s="2"/>
      <c r="DV684" s="2"/>
      <c r="DW684" s="2"/>
      <c r="DX684" s="2"/>
      <c r="DY684" s="2"/>
      <c r="DZ684" s="2"/>
      <c r="EA684" s="2"/>
      <c r="EB684" s="2"/>
      <c r="EC684" s="2"/>
      <c r="ED684" s="2"/>
      <c r="EE684" s="2"/>
      <c r="EF684" s="2"/>
      <c r="EG684" s="2"/>
      <c r="EH684" s="2"/>
      <c r="EI684" s="2"/>
      <c r="EJ684" s="2"/>
      <c r="EK684" s="2"/>
      <c r="EL684" s="2"/>
      <c r="EM684" s="2"/>
      <c r="EN684" s="2"/>
      <c r="EO684" s="2"/>
      <c r="EP684" s="2"/>
      <c r="EQ684" s="2"/>
      <c r="ER684" s="2"/>
      <c r="ES684" s="2"/>
      <c r="ET684" s="2"/>
      <c r="EU684" s="2"/>
      <c r="EV684" s="2"/>
      <c r="EW684" s="2"/>
      <c r="EX684" s="2"/>
      <c r="EY684" s="2"/>
      <c r="EZ684" s="2"/>
      <c r="FA684" s="2"/>
    </row>
    <row r="685" spans="1:157" ht="1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c r="CG685" s="2"/>
      <c r="CH685" s="2"/>
      <c r="CI685" s="2"/>
      <c r="CJ685" s="2"/>
      <c r="CK685" s="2"/>
      <c r="CL685" s="2"/>
      <c r="CM685" s="2"/>
      <c r="CN685" s="2"/>
      <c r="CO685" s="2"/>
      <c r="CP685" s="2"/>
      <c r="CQ685" s="2"/>
      <c r="CR685" s="2"/>
      <c r="CS685" s="2"/>
      <c r="CT685" s="2"/>
      <c r="CU685" s="2"/>
      <c r="CV685" s="2"/>
      <c r="CW685" s="2"/>
      <c r="CX685" s="2"/>
      <c r="CY685" s="2"/>
      <c r="CZ685" s="2"/>
      <c r="DA685" s="2"/>
      <c r="DB685" s="2"/>
      <c r="DC685" s="2"/>
      <c r="DD685" s="2"/>
      <c r="DE685" s="2"/>
      <c r="DF685" s="2"/>
      <c r="DG685" s="2"/>
      <c r="DH685" s="2"/>
      <c r="DI685" s="2"/>
      <c r="DJ685" s="2"/>
      <c r="DK685" s="2"/>
      <c r="DL685" s="2"/>
      <c r="DM685" s="2"/>
      <c r="DN685" s="2"/>
      <c r="DO685" s="2"/>
      <c r="DP685" s="2"/>
      <c r="DQ685" s="2"/>
      <c r="DR685" s="2"/>
      <c r="DS685" s="2"/>
      <c r="DT685" s="2"/>
      <c r="DU685" s="2"/>
      <c r="DV685" s="2"/>
      <c r="DW685" s="2"/>
      <c r="DX685" s="2"/>
      <c r="DY685" s="2"/>
      <c r="DZ685" s="2"/>
      <c r="EA685" s="2"/>
      <c r="EB685" s="2"/>
      <c r="EC685" s="2"/>
      <c r="ED685" s="2"/>
      <c r="EE685" s="2"/>
      <c r="EF685" s="2"/>
      <c r="EG685" s="2"/>
      <c r="EH685" s="2"/>
      <c r="EI685" s="2"/>
      <c r="EJ685" s="2"/>
      <c r="EK685" s="2"/>
      <c r="EL685" s="2"/>
      <c r="EM685" s="2"/>
      <c r="EN685" s="2"/>
      <c r="EO685" s="2"/>
      <c r="EP685" s="2"/>
      <c r="EQ685" s="2"/>
      <c r="ER685" s="2"/>
      <c r="ES685" s="2"/>
      <c r="ET685" s="2"/>
      <c r="EU685" s="2"/>
      <c r="EV685" s="2"/>
      <c r="EW685" s="2"/>
      <c r="EX685" s="2"/>
      <c r="EY685" s="2"/>
      <c r="EZ685" s="2"/>
      <c r="FA685" s="2"/>
    </row>
    <row r="686" spans="1:157" ht="1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c r="CG686" s="2"/>
      <c r="CH686" s="2"/>
      <c r="CI686" s="2"/>
      <c r="CJ686" s="2"/>
      <c r="CK686" s="2"/>
      <c r="CL686" s="2"/>
      <c r="CM686" s="2"/>
      <c r="CN686" s="2"/>
      <c r="CO686" s="2"/>
      <c r="CP686" s="2"/>
      <c r="CQ686" s="2"/>
      <c r="CR686" s="2"/>
      <c r="CS686" s="2"/>
      <c r="CT686" s="2"/>
      <c r="CU686" s="2"/>
      <c r="CV686" s="2"/>
      <c r="CW686" s="2"/>
      <c r="CX686" s="2"/>
      <c r="CY686" s="2"/>
      <c r="CZ686" s="2"/>
      <c r="DA686" s="2"/>
      <c r="DB686" s="2"/>
      <c r="DC686" s="2"/>
      <c r="DD686" s="2"/>
      <c r="DE686" s="2"/>
      <c r="DF686" s="2"/>
      <c r="DG686" s="2"/>
      <c r="DH686" s="2"/>
      <c r="DI686" s="2"/>
      <c r="DJ686" s="2"/>
      <c r="DK686" s="2"/>
      <c r="DL686" s="2"/>
      <c r="DM686" s="2"/>
      <c r="DN686" s="2"/>
      <c r="DO686" s="2"/>
      <c r="DP686" s="2"/>
      <c r="DQ686" s="2"/>
      <c r="DR686" s="2"/>
      <c r="DS686" s="2"/>
      <c r="DT686" s="2"/>
      <c r="DU686" s="2"/>
      <c r="DV686" s="2"/>
      <c r="DW686" s="2"/>
      <c r="DX686" s="2"/>
      <c r="DY686" s="2"/>
      <c r="DZ686" s="2"/>
      <c r="EA686" s="2"/>
      <c r="EB686" s="2"/>
      <c r="EC686" s="2"/>
      <c r="ED686" s="2"/>
      <c r="EE686" s="2"/>
      <c r="EF686" s="2"/>
      <c r="EG686" s="2"/>
      <c r="EH686" s="2"/>
      <c r="EI686" s="2"/>
      <c r="EJ686" s="2"/>
      <c r="EK686" s="2"/>
      <c r="EL686" s="2"/>
      <c r="EM686" s="2"/>
      <c r="EN686" s="2"/>
      <c r="EO686" s="2"/>
      <c r="EP686" s="2"/>
      <c r="EQ686" s="2"/>
      <c r="ER686" s="2"/>
      <c r="ES686" s="2"/>
      <c r="ET686" s="2"/>
      <c r="EU686" s="2"/>
      <c r="EV686" s="2"/>
      <c r="EW686" s="2"/>
      <c r="EX686" s="2"/>
      <c r="EY686" s="2"/>
      <c r="EZ686" s="2"/>
      <c r="FA686" s="2"/>
    </row>
    <row r="687" spans="1:157" ht="1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c r="CF687" s="2"/>
      <c r="CG687" s="2"/>
      <c r="CH687" s="2"/>
      <c r="CI687" s="2"/>
      <c r="CJ687" s="2"/>
      <c r="CK687" s="2"/>
      <c r="CL687" s="2"/>
      <c r="CM687" s="2"/>
      <c r="CN687" s="2"/>
      <c r="CO687" s="2"/>
      <c r="CP687" s="2"/>
      <c r="CQ687" s="2"/>
      <c r="CR687" s="2"/>
      <c r="CS687" s="2"/>
      <c r="CT687" s="2"/>
      <c r="CU687" s="2"/>
      <c r="CV687" s="2"/>
      <c r="CW687" s="2"/>
      <c r="CX687" s="2"/>
      <c r="CY687" s="2"/>
      <c r="CZ687" s="2"/>
      <c r="DA687" s="2"/>
      <c r="DB687" s="2"/>
      <c r="DC687" s="2"/>
      <c r="DD687" s="2"/>
      <c r="DE687" s="2"/>
      <c r="DF687" s="2"/>
      <c r="DG687" s="2"/>
      <c r="DH687" s="2"/>
      <c r="DI687" s="2"/>
      <c r="DJ687" s="2"/>
      <c r="DK687" s="2"/>
      <c r="DL687" s="2"/>
      <c r="DM687" s="2"/>
      <c r="DN687" s="2"/>
      <c r="DO687" s="2"/>
      <c r="DP687" s="2"/>
      <c r="DQ687" s="2"/>
      <c r="DR687" s="2"/>
      <c r="DS687" s="2"/>
      <c r="DT687" s="2"/>
      <c r="DU687" s="2"/>
      <c r="DV687" s="2"/>
      <c r="DW687" s="2"/>
      <c r="DX687" s="2"/>
      <c r="DY687" s="2"/>
      <c r="DZ687" s="2"/>
      <c r="EA687" s="2"/>
      <c r="EB687" s="2"/>
      <c r="EC687" s="2"/>
      <c r="ED687" s="2"/>
      <c r="EE687" s="2"/>
      <c r="EF687" s="2"/>
      <c r="EG687" s="2"/>
      <c r="EH687" s="2"/>
      <c r="EI687" s="2"/>
      <c r="EJ687" s="2"/>
      <c r="EK687" s="2"/>
      <c r="EL687" s="2"/>
      <c r="EM687" s="2"/>
      <c r="EN687" s="2"/>
      <c r="EO687" s="2"/>
      <c r="EP687" s="2"/>
      <c r="EQ687" s="2"/>
      <c r="ER687" s="2"/>
      <c r="ES687" s="2"/>
      <c r="ET687" s="2"/>
      <c r="EU687" s="2"/>
      <c r="EV687" s="2"/>
      <c r="EW687" s="2"/>
      <c r="EX687" s="2"/>
      <c r="EY687" s="2"/>
      <c r="EZ687" s="2"/>
      <c r="FA687" s="2"/>
    </row>
    <row r="688" spans="1:157" ht="1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c r="CF688" s="2"/>
      <c r="CG688" s="2"/>
      <c r="CH688" s="2"/>
      <c r="CI688" s="2"/>
      <c r="CJ688" s="2"/>
      <c r="CK688" s="2"/>
      <c r="CL688" s="2"/>
      <c r="CM688" s="2"/>
      <c r="CN688" s="2"/>
      <c r="CO688" s="2"/>
      <c r="CP688" s="2"/>
      <c r="CQ688" s="2"/>
      <c r="CR688" s="2"/>
      <c r="CS688" s="2"/>
      <c r="CT688" s="2"/>
      <c r="CU688" s="2"/>
      <c r="CV688" s="2"/>
      <c r="CW688" s="2"/>
      <c r="CX688" s="2"/>
      <c r="CY688" s="2"/>
      <c r="CZ688" s="2"/>
      <c r="DA688" s="2"/>
      <c r="DB688" s="2"/>
      <c r="DC688" s="2"/>
      <c r="DD688" s="2"/>
      <c r="DE688" s="2"/>
      <c r="DF688" s="2"/>
      <c r="DG688" s="2"/>
      <c r="DH688" s="2"/>
      <c r="DI688" s="2"/>
      <c r="DJ688" s="2"/>
      <c r="DK688" s="2"/>
      <c r="DL688" s="2"/>
      <c r="DM688" s="2"/>
      <c r="DN688" s="2"/>
      <c r="DO688" s="2"/>
      <c r="DP688" s="2"/>
      <c r="DQ688" s="2"/>
      <c r="DR688" s="2"/>
      <c r="DS688" s="2"/>
      <c r="DT688" s="2"/>
      <c r="DU688" s="2"/>
      <c r="DV688" s="2"/>
      <c r="DW688" s="2"/>
      <c r="DX688" s="2"/>
      <c r="DY688" s="2"/>
      <c r="DZ688" s="2"/>
      <c r="EA688" s="2"/>
      <c r="EB688" s="2"/>
      <c r="EC688" s="2"/>
      <c r="ED688" s="2"/>
      <c r="EE688" s="2"/>
      <c r="EF688" s="2"/>
      <c r="EG688" s="2"/>
      <c r="EH688" s="2"/>
      <c r="EI688" s="2"/>
      <c r="EJ688" s="2"/>
      <c r="EK688" s="2"/>
      <c r="EL688" s="2"/>
      <c r="EM688" s="2"/>
      <c r="EN688" s="2"/>
      <c r="EO688" s="2"/>
      <c r="EP688" s="2"/>
      <c r="EQ688" s="2"/>
      <c r="ER688" s="2"/>
      <c r="ES688" s="2"/>
      <c r="ET688" s="2"/>
      <c r="EU688" s="2"/>
      <c r="EV688" s="2"/>
      <c r="EW688" s="2"/>
      <c r="EX688" s="2"/>
      <c r="EY688" s="2"/>
      <c r="EZ688" s="2"/>
      <c r="FA688" s="2"/>
    </row>
    <row r="689" spans="1:157" ht="1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c r="CG689" s="2"/>
      <c r="CH689" s="2"/>
      <c r="CI689" s="2"/>
      <c r="CJ689" s="2"/>
      <c r="CK689" s="2"/>
      <c r="CL689" s="2"/>
      <c r="CM689" s="2"/>
      <c r="CN689" s="2"/>
      <c r="CO689" s="2"/>
      <c r="CP689" s="2"/>
      <c r="CQ689" s="2"/>
      <c r="CR689" s="2"/>
      <c r="CS689" s="2"/>
      <c r="CT689" s="2"/>
      <c r="CU689" s="2"/>
      <c r="CV689" s="2"/>
      <c r="CW689" s="2"/>
      <c r="CX689" s="2"/>
      <c r="CY689" s="2"/>
      <c r="CZ689" s="2"/>
      <c r="DA689" s="2"/>
      <c r="DB689" s="2"/>
      <c r="DC689" s="2"/>
      <c r="DD689" s="2"/>
      <c r="DE689" s="2"/>
      <c r="DF689" s="2"/>
      <c r="DG689" s="2"/>
      <c r="DH689" s="2"/>
      <c r="DI689" s="2"/>
      <c r="DJ689" s="2"/>
      <c r="DK689" s="2"/>
      <c r="DL689" s="2"/>
      <c r="DM689" s="2"/>
      <c r="DN689" s="2"/>
      <c r="DO689" s="2"/>
      <c r="DP689" s="2"/>
      <c r="DQ689" s="2"/>
      <c r="DR689" s="2"/>
      <c r="DS689" s="2"/>
      <c r="DT689" s="2"/>
      <c r="DU689" s="2"/>
      <c r="DV689" s="2"/>
      <c r="DW689" s="2"/>
      <c r="DX689" s="2"/>
      <c r="DY689" s="2"/>
      <c r="DZ689" s="2"/>
      <c r="EA689" s="2"/>
      <c r="EB689" s="2"/>
      <c r="EC689" s="2"/>
      <c r="ED689" s="2"/>
      <c r="EE689" s="2"/>
      <c r="EF689" s="2"/>
      <c r="EG689" s="2"/>
      <c r="EH689" s="2"/>
      <c r="EI689" s="2"/>
      <c r="EJ689" s="2"/>
      <c r="EK689" s="2"/>
      <c r="EL689" s="2"/>
      <c r="EM689" s="2"/>
      <c r="EN689" s="2"/>
      <c r="EO689" s="2"/>
      <c r="EP689" s="2"/>
      <c r="EQ689" s="2"/>
      <c r="ER689" s="2"/>
      <c r="ES689" s="2"/>
      <c r="ET689" s="2"/>
      <c r="EU689" s="2"/>
      <c r="EV689" s="2"/>
      <c r="EW689" s="2"/>
      <c r="EX689" s="2"/>
      <c r="EY689" s="2"/>
      <c r="EZ689" s="2"/>
      <c r="FA689" s="2"/>
    </row>
    <row r="690" spans="1:157" ht="1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c r="CI690" s="2"/>
      <c r="CJ690" s="2"/>
      <c r="CK690" s="2"/>
      <c r="CL690" s="2"/>
      <c r="CM690" s="2"/>
      <c r="CN690" s="2"/>
      <c r="CO690" s="2"/>
      <c r="CP690" s="2"/>
      <c r="CQ690" s="2"/>
      <c r="CR690" s="2"/>
      <c r="CS690" s="2"/>
      <c r="CT690" s="2"/>
      <c r="CU690" s="2"/>
      <c r="CV690" s="2"/>
      <c r="CW690" s="2"/>
      <c r="CX690" s="2"/>
      <c r="CY690" s="2"/>
      <c r="CZ690" s="2"/>
      <c r="DA690" s="2"/>
      <c r="DB690" s="2"/>
      <c r="DC690" s="2"/>
      <c r="DD690" s="2"/>
      <c r="DE690" s="2"/>
      <c r="DF690" s="2"/>
      <c r="DG690" s="2"/>
      <c r="DH690" s="2"/>
      <c r="DI690" s="2"/>
      <c r="DJ690" s="2"/>
      <c r="DK690" s="2"/>
      <c r="DL690" s="2"/>
      <c r="DM690" s="2"/>
      <c r="DN690" s="2"/>
      <c r="DO690" s="2"/>
      <c r="DP690" s="2"/>
      <c r="DQ690" s="2"/>
      <c r="DR690" s="2"/>
      <c r="DS690" s="2"/>
      <c r="DT690" s="2"/>
      <c r="DU690" s="2"/>
      <c r="DV690" s="2"/>
      <c r="DW690" s="2"/>
      <c r="DX690" s="2"/>
      <c r="DY690" s="2"/>
      <c r="DZ690" s="2"/>
      <c r="EA690" s="2"/>
      <c r="EB690" s="2"/>
      <c r="EC690" s="2"/>
      <c r="ED690" s="2"/>
      <c r="EE690" s="2"/>
      <c r="EF690" s="2"/>
      <c r="EG690" s="2"/>
      <c r="EH690" s="2"/>
      <c r="EI690" s="2"/>
      <c r="EJ690" s="2"/>
      <c r="EK690" s="2"/>
      <c r="EL690" s="2"/>
      <c r="EM690" s="2"/>
      <c r="EN690" s="2"/>
      <c r="EO690" s="2"/>
      <c r="EP690" s="2"/>
      <c r="EQ690" s="2"/>
      <c r="ER690" s="2"/>
      <c r="ES690" s="2"/>
      <c r="ET690" s="2"/>
      <c r="EU690" s="2"/>
      <c r="EV690" s="2"/>
      <c r="EW690" s="2"/>
      <c r="EX690" s="2"/>
      <c r="EY690" s="2"/>
      <c r="EZ690" s="2"/>
      <c r="FA690" s="2"/>
    </row>
    <row r="691" spans="1:157" ht="1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c r="CG691" s="2"/>
      <c r="CH691" s="2"/>
      <c r="CI691" s="2"/>
      <c r="CJ691" s="2"/>
      <c r="CK691" s="2"/>
      <c r="CL691" s="2"/>
      <c r="CM691" s="2"/>
      <c r="CN691" s="2"/>
      <c r="CO691" s="2"/>
      <c r="CP691" s="2"/>
      <c r="CQ691" s="2"/>
      <c r="CR691" s="2"/>
      <c r="CS691" s="2"/>
      <c r="CT691" s="2"/>
      <c r="CU691" s="2"/>
      <c r="CV691" s="2"/>
      <c r="CW691" s="2"/>
      <c r="CX691" s="2"/>
      <c r="CY691" s="2"/>
      <c r="CZ691" s="2"/>
      <c r="DA691" s="2"/>
      <c r="DB691" s="2"/>
      <c r="DC691" s="2"/>
      <c r="DD691" s="2"/>
      <c r="DE691" s="2"/>
      <c r="DF691" s="2"/>
      <c r="DG691" s="2"/>
      <c r="DH691" s="2"/>
      <c r="DI691" s="2"/>
      <c r="DJ691" s="2"/>
      <c r="DK691" s="2"/>
      <c r="DL691" s="2"/>
      <c r="DM691" s="2"/>
      <c r="DN691" s="2"/>
      <c r="DO691" s="2"/>
      <c r="DP691" s="2"/>
      <c r="DQ691" s="2"/>
      <c r="DR691" s="2"/>
      <c r="DS691" s="2"/>
      <c r="DT691" s="2"/>
      <c r="DU691" s="2"/>
      <c r="DV691" s="2"/>
      <c r="DW691" s="2"/>
      <c r="DX691" s="2"/>
      <c r="DY691" s="2"/>
      <c r="DZ691" s="2"/>
      <c r="EA691" s="2"/>
      <c r="EB691" s="2"/>
      <c r="EC691" s="2"/>
      <c r="ED691" s="2"/>
      <c r="EE691" s="2"/>
      <c r="EF691" s="2"/>
      <c r="EG691" s="2"/>
      <c r="EH691" s="2"/>
      <c r="EI691" s="2"/>
      <c r="EJ691" s="2"/>
      <c r="EK691" s="2"/>
      <c r="EL691" s="2"/>
      <c r="EM691" s="2"/>
      <c r="EN691" s="2"/>
      <c r="EO691" s="2"/>
      <c r="EP691" s="2"/>
      <c r="EQ691" s="2"/>
      <c r="ER691" s="2"/>
      <c r="ES691" s="2"/>
      <c r="ET691" s="2"/>
      <c r="EU691" s="2"/>
      <c r="EV691" s="2"/>
      <c r="EW691" s="2"/>
      <c r="EX691" s="2"/>
      <c r="EY691" s="2"/>
      <c r="EZ691" s="2"/>
      <c r="FA691" s="2"/>
    </row>
    <row r="692" spans="1:157" ht="1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c r="CG692" s="2"/>
      <c r="CH692" s="2"/>
      <c r="CI692" s="2"/>
      <c r="CJ692" s="2"/>
      <c r="CK692" s="2"/>
      <c r="CL692" s="2"/>
      <c r="CM692" s="2"/>
      <c r="CN692" s="2"/>
      <c r="CO692" s="2"/>
      <c r="CP692" s="2"/>
      <c r="CQ692" s="2"/>
      <c r="CR692" s="2"/>
      <c r="CS692" s="2"/>
      <c r="CT692" s="2"/>
      <c r="CU692" s="2"/>
      <c r="CV692" s="2"/>
      <c r="CW692" s="2"/>
      <c r="CX692" s="2"/>
      <c r="CY692" s="2"/>
      <c r="CZ692" s="2"/>
      <c r="DA692" s="2"/>
      <c r="DB692" s="2"/>
      <c r="DC692" s="2"/>
      <c r="DD692" s="2"/>
      <c r="DE692" s="2"/>
      <c r="DF692" s="2"/>
      <c r="DG692" s="2"/>
      <c r="DH692" s="2"/>
      <c r="DI692" s="2"/>
      <c r="DJ692" s="2"/>
      <c r="DK692" s="2"/>
      <c r="DL692" s="2"/>
      <c r="DM692" s="2"/>
      <c r="DN692" s="2"/>
      <c r="DO692" s="2"/>
      <c r="DP692" s="2"/>
      <c r="DQ692" s="2"/>
      <c r="DR692" s="2"/>
      <c r="DS692" s="2"/>
      <c r="DT692" s="2"/>
      <c r="DU692" s="2"/>
      <c r="DV692" s="2"/>
      <c r="DW692" s="2"/>
      <c r="DX692" s="2"/>
      <c r="DY692" s="2"/>
      <c r="DZ692" s="2"/>
      <c r="EA692" s="2"/>
      <c r="EB692" s="2"/>
      <c r="EC692" s="2"/>
      <c r="ED692" s="2"/>
      <c r="EE692" s="2"/>
      <c r="EF692" s="2"/>
      <c r="EG692" s="2"/>
      <c r="EH692" s="2"/>
      <c r="EI692" s="2"/>
      <c r="EJ692" s="2"/>
      <c r="EK692" s="2"/>
      <c r="EL692" s="2"/>
      <c r="EM692" s="2"/>
      <c r="EN692" s="2"/>
      <c r="EO692" s="2"/>
      <c r="EP692" s="2"/>
      <c r="EQ692" s="2"/>
      <c r="ER692" s="2"/>
      <c r="ES692" s="2"/>
      <c r="ET692" s="2"/>
      <c r="EU692" s="2"/>
      <c r="EV692" s="2"/>
      <c r="EW692" s="2"/>
      <c r="EX692" s="2"/>
      <c r="EY692" s="2"/>
      <c r="EZ692" s="2"/>
      <c r="FA692" s="2"/>
    </row>
    <row r="693" spans="1:157" ht="1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c r="CG693" s="2"/>
      <c r="CH693" s="2"/>
      <c r="CI693" s="2"/>
      <c r="CJ693" s="2"/>
      <c r="CK693" s="2"/>
      <c r="CL693" s="2"/>
      <c r="CM693" s="2"/>
      <c r="CN693" s="2"/>
      <c r="CO693" s="2"/>
      <c r="CP693" s="2"/>
      <c r="CQ693" s="2"/>
      <c r="CR693" s="2"/>
      <c r="CS693" s="2"/>
      <c r="CT693" s="2"/>
      <c r="CU693" s="2"/>
      <c r="CV693" s="2"/>
      <c r="CW693" s="2"/>
      <c r="CX693" s="2"/>
      <c r="CY693" s="2"/>
      <c r="CZ693" s="2"/>
      <c r="DA693" s="2"/>
      <c r="DB693" s="2"/>
      <c r="DC693" s="2"/>
      <c r="DD693" s="2"/>
      <c r="DE693" s="2"/>
      <c r="DF693" s="2"/>
      <c r="DG693" s="2"/>
      <c r="DH693" s="2"/>
      <c r="DI693" s="2"/>
      <c r="DJ693" s="2"/>
      <c r="DK693" s="2"/>
      <c r="DL693" s="2"/>
      <c r="DM693" s="2"/>
      <c r="DN693" s="2"/>
      <c r="DO693" s="2"/>
      <c r="DP693" s="2"/>
      <c r="DQ693" s="2"/>
      <c r="DR693" s="2"/>
      <c r="DS693" s="2"/>
      <c r="DT693" s="2"/>
      <c r="DU693" s="2"/>
      <c r="DV693" s="2"/>
      <c r="DW693" s="2"/>
      <c r="DX693" s="2"/>
      <c r="DY693" s="2"/>
      <c r="DZ693" s="2"/>
      <c r="EA693" s="2"/>
      <c r="EB693" s="2"/>
      <c r="EC693" s="2"/>
      <c r="ED693" s="2"/>
      <c r="EE693" s="2"/>
      <c r="EF693" s="2"/>
      <c r="EG693" s="2"/>
      <c r="EH693" s="2"/>
      <c r="EI693" s="2"/>
      <c r="EJ693" s="2"/>
      <c r="EK693" s="2"/>
      <c r="EL693" s="2"/>
      <c r="EM693" s="2"/>
      <c r="EN693" s="2"/>
      <c r="EO693" s="2"/>
      <c r="EP693" s="2"/>
      <c r="EQ693" s="2"/>
      <c r="ER693" s="2"/>
      <c r="ES693" s="2"/>
      <c r="ET693" s="2"/>
      <c r="EU693" s="2"/>
      <c r="EV693" s="2"/>
      <c r="EW693" s="2"/>
      <c r="EX693" s="2"/>
      <c r="EY693" s="2"/>
      <c r="EZ693" s="2"/>
      <c r="FA693" s="2"/>
    </row>
    <row r="694" spans="1:157" ht="1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c r="CG694" s="2"/>
      <c r="CH694" s="2"/>
      <c r="CI694" s="2"/>
      <c r="CJ694" s="2"/>
      <c r="CK694" s="2"/>
      <c r="CL694" s="2"/>
      <c r="CM694" s="2"/>
      <c r="CN694" s="2"/>
      <c r="CO694" s="2"/>
      <c r="CP694" s="2"/>
      <c r="CQ694" s="2"/>
      <c r="CR694" s="2"/>
      <c r="CS694" s="2"/>
      <c r="CT694" s="2"/>
      <c r="CU694" s="2"/>
      <c r="CV694" s="2"/>
      <c r="CW694" s="2"/>
      <c r="CX694" s="2"/>
      <c r="CY694" s="2"/>
      <c r="CZ694" s="2"/>
      <c r="DA694" s="2"/>
      <c r="DB694" s="2"/>
      <c r="DC694" s="2"/>
      <c r="DD694" s="2"/>
      <c r="DE694" s="2"/>
      <c r="DF694" s="2"/>
      <c r="DG694" s="2"/>
      <c r="DH694" s="2"/>
      <c r="DI694" s="2"/>
      <c r="DJ694" s="2"/>
      <c r="DK694" s="2"/>
      <c r="DL694" s="2"/>
      <c r="DM694" s="2"/>
      <c r="DN694" s="2"/>
      <c r="DO694" s="2"/>
      <c r="DP694" s="2"/>
      <c r="DQ694" s="2"/>
      <c r="DR694" s="2"/>
      <c r="DS694" s="2"/>
      <c r="DT694" s="2"/>
      <c r="DU694" s="2"/>
      <c r="DV694" s="2"/>
      <c r="DW694" s="2"/>
      <c r="DX694" s="2"/>
      <c r="DY694" s="2"/>
      <c r="DZ694" s="2"/>
      <c r="EA694" s="2"/>
      <c r="EB694" s="2"/>
      <c r="EC694" s="2"/>
      <c r="ED694" s="2"/>
      <c r="EE694" s="2"/>
      <c r="EF694" s="2"/>
      <c r="EG694" s="2"/>
      <c r="EH694" s="2"/>
      <c r="EI694" s="2"/>
      <c r="EJ694" s="2"/>
      <c r="EK694" s="2"/>
      <c r="EL694" s="2"/>
      <c r="EM694" s="2"/>
      <c r="EN694" s="2"/>
      <c r="EO694" s="2"/>
      <c r="EP694" s="2"/>
      <c r="EQ694" s="2"/>
      <c r="ER694" s="2"/>
      <c r="ES694" s="2"/>
      <c r="ET694" s="2"/>
      <c r="EU694" s="2"/>
      <c r="EV694" s="2"/>
      <c r="EW694" s="2"/>
      <c r="EX694" s="2"/>
      <c r="EY694" s="2"/>
      <c r="EZ694" s="2"/>
      <c r="FA694" s="2"/>
    </row>
    <row r="695" spans="1:157" ht="1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c r="CG695" s="2"/>
      <c r="CH695" s="2"/>
      <c r="CI695" s="2"/>
      <c r="CJ695" s="2"/>
      <c r="CK695" s="2"/>
      <c r="CL695" s="2"/>
      <c r="CM695" s="2"/>
      <c r="CN695" s="2"/>
      <c r="CO695" s="2"/>
      <c r="CP695" s="2"/>
      <c r="CQ695" s="2"/>
      <c r="CR695" s="2"/>
      <c r="CS695" s="2"/>
      <c r="CT695" s="2"/>
      <c r="CU695" s="2"/>
      <c r="CV695" s="2"/>
      <c r="CW695" s="2"/>
      <c r="CX695" s="2"/>
      <c r="CY695" s="2"/>
      <c r="CZ695" s="2"/>
      <c r="DA695" s="2"/>
      <c r="DB695" s="2"/>
      <c r="DC695" s="2"/>
      <c r="DD695" s="2"/>
      <c r="DE695" s="2"/>
      <c r="DF695" s="2"/>
      <c r="DG695" s="2"/>
      <c r="DH695" s="2"/>
      <c r="DI695" s="2"/>
      <c r="DJ695" s="2"/>
      <c r="DK695" s="2"/>
      <c r="DL695" s="2"/>
      <c r="DM695" s="2"/>
      <c r="DN695" s="2"/>
      <c r="DO695" s="2"/>
      <c r="DP695" s="2"/>
      <c r="DQ695" s="2"/>
      <c r="DR695" s="2"/>
      <c r="DS695" s="2"/>
      <c r="DT695" s="2"/>
      <c r="DU695" s="2"/>
      <c r="DV695" s="2"/>
      <c r="DW695" s="2"/>
      <c r="DX695" s="2"/>
      <c r="DY695" s="2"/>
      <c r="DZ695" s="2"/>
      <c r="EA695" s="2"/>
      <c r="EB695" s="2"/>
      <c r="EC695" s="2"/>
      <c r="ED695" s="2"/>
      <c r="EE695" s="2"/>
      <c r="EF695" s="2"/>
      <c r="EG695" s="2"/>
      <c r="EH695" s="2"/>
      <c r="EI695" s="2"/>
      <c r="EJ695" s="2"/>
      <c r="EK695" s="2"/>
      <c r="EL695" s="2"/>
      <c r="EM695" s="2"/>
      <c r="EN695" s="2"/>
      <c r="EO695" s="2"/>
      <c r="EP695" s="2"/>
      <c r="EQ695" s="2"/>
      <c r="ER695" s="2"/>
      <c r="ES695" s="2"/>
      <c r="ET695" s="2"/>
      <c r="EU695" s="2"/>
      <c r="EV695" s="2"/>
      <c r="EW695" s="2"/>
      <c r="EX695" s="2"/>
      <c r="EY695" s="2"/>
      <c r="EZ695" s="2"/>
      <c r="FA695" s="2"/>
    </row>
    <row r="696" spans="1:157" ht="1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c r="CG696" s="2"/>
      <c r="CH696" s="2"/>
      <c r="CI696" s="2"/>
      <c r="CJ696" s="2"/>
      <c r="CK696" s="2"/>
      <c r="CL696" s="2"/>
      <c r="CM696" s="2"/>
      <c r="CN696" s="2"/>
      <c r="CO696" s="2"/>
      <c r="CP696" s="2"/>
      <c r="CQ696" s="2"/>
      <c r="CR696" s="2"/>
      <c r="CS696" s="2"/>
      <c r="CT696" s="2"/>
      <c r="CU696" s="2"/>
      <c r="CV696" s="2"/>
      <c r="CW696" s="2"/>
      <c r="CX696" s="2"/>
      <c r="CY696" s="2"/>
      <c r="CZ696" s="2"/>
      <c r="DA696" s="2"/>
      <c r="DB696" s="2"/>
      <c r="DC696" s="2"/>
      <c r="DD696" s="2"/>
      <c r="DE696" s="2"/>
      <c r="DF696" s="2"/>
      <c r="DG696" s="2"/>
      <c r="DH696" s="2"/>
      <c r="DI696" s="2"/>
      <c r="DJ696" s="2"/>
      <c r="DK696" s="2"/>
      <c r="DL696" s="2"/>
      <c r="DM696" s="2"/>
      <c r="DN696" s="2"/>
      <c r="DO696" s="2"/>
      <c r="DP696" s="2"/>
      <c r="DQ696" s="2"/>
      <c r="DR696" s="2"/>
      <c r="DS696" s="2"/>
      <c r="DT696" s="2"/>
      <c r="DU696" s="2"/>
      <c r="DV696" s="2"/>
      <c r="DW696" s="2"/>
      <c r="DX696" s="2"/>
      <c r="DY696" s="2"/>
      <c r="DZ696" s="2"/>
      <c r="EA696" s="2"/>
      <c r="EB696" s="2"/>
      <c r="EC696" s="2"/>
      <c r="ED696" s="2"/>
      <c r="EE696" s="2"/>
      <c r="EF696" s="2"/>
      <c r="EG696" s="2"/>
      <c r="EH696" s="2"/>
      <c r="EI696" s="2"/>
      <c r="EJ696" s="2"/>
      <c r="EK696" s="2"/>
      <c r="EL696" s="2"/>
      <c r="EM696" s="2"/>
      <c r="EN696" s="2"/>
      <c r="EO696" s="2"/>
      <c r="EP696" s="2"/>
      <c r="EQ696" s="2"/>
      <c r="ER696" s="2"/>
      <c r="ES696" s="2"/>
      <c r="ET696" s="2"/>
      <c r="EU696" s="2"/>
      <c r="EV696" s="2"/>
      <c r="EW696" s="2"/>
      <c r="EX696" s="2"/>
      <c r="EY696" s="2"/>
      <c r="EZ696" s="2"/>
      <c r="FA696" s="2"/>
    </row>
    <row r="697" spans="1:157" ht="1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c r="CG697" s="2"/>
      <c r="CH697" s="2"/>
      <c r="CI697" s="2"/>
      <c r="CJ697" s="2"/>
      <c r="CK697" s="2"/>
      <c r="CL697" s="2"/>
      <c r="CM697" s="2"/>
      <c r="CN697" s="2"/>
      <c r="CO697" s="2"/>
      <c r="CP697" s="2"/>
      <c r="CQ697" s="2"/>
      <c r="CR697" s="2"/>
      <c r="CS697" s="2"/>
      <c r="CT697" s="2"/>
      <c r="CU697" s="2"/>
      <c r="CV697" s="2"/>
      <c r="CW697" s="2"/>
      <c r="CX697" s="2"/>
      <c r="CY697" s="2"/>
      <c r="CZ697" s="2"/>
      <c r="DA697" s="2"/>
      <c r="DB697" s="2"/>
      <c r="DC697" s="2"/>
      <c r="DD697" s="2"/>
      <c r="DE697" s="2"/>
      <c r="DF697" s="2"/>
      <c r="DG697" s="2"/>
      <c r="DH697" s="2"/>
      <c r="DI697" s="2"/>
      <c r="DJ697" s="2"/>
      <c r="DK697" s="2"/>
      <c r="DL697" s="2"/>
      <c r="DM697" s="2"/>
      <c r="DN697" s="2"/>
      <c r="DO697" s="2"/>
      <c r="DP697" s="2"/>
      <c r="DQ697" s="2"/>
      <c r="DR697" s="2"/>
      <c r="DS697" s="2"/>
      <c r="DT697" s="2"/>
      <c r="DU697" s="2"/>
      <c r="DV697" s="2"/>
      <c r="DW697" s="2"/>
      <c r="DX697" s="2"/>
      <c r="DY697" s="2"/>
      <c r="DZ697" s="2"/>
      <c r="EA697" s="2"/>
      <c r="EB697" s="2"/>
      <c r="EC697" s="2"/>
      <c r="ED697" s="2"/>
      <c r="EE697" s="2"/>
      <c r="EF697" s="2"/>
      <c r="EG697" s="2"/>
      <c r="EH697" s="2"/>
      <c r="EI697" s="2"/>
      <c r="EJ697" s="2"/>
      <c r="EK697" s="2"/>
      <c r="EL697" s="2"/>
      <c r="EM697" s="2"/>
      <c r="EN697" s="2"/>
      <c r="EO697" s="2"/>
      <c r="EP697" s="2"/>
      <c r="EQ697" s="2"/>
      <c r="ER697" s="2"/>
      <c r="ES697" s="2"/>
      <c r="ET697" s="2"/>
      <c r="EU697" s="2"/>
      <c r="EV697" s="2"/>
      <c r="EW697" s="2"/>
      <c r="EX697" s="2"/>
      <c r="EY697" s="2"/>
      <c r="EZ697" s="2"/>
      <c r="FA697" s="2"/>
    </row>
    <row r="698" spans="1:157" ht="1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c r="CG698" s="2"/>
      <c r="CH698" s="2"/>
      <c r="CI698" s="2"/>
      <c r="CJ698" s="2"/>
      <c r="CK698" s="2"/>
      <c r="CL698" s="2"/>
      <c r="CM698" s="2"/>
      <c r="CN698" s="2"/>
      <c r="CO698" s="2"/>
      <c r="CP698" s="2"/>
      <c r="CQ698" s="2"/>
      <c r="CR698" s="2"/>
      <c r="CS698" s="2"/>
      <c r="CT698" s="2"/>
      <c r="CU698" s="2"/>
      <c r="CV698" s="2"/>
      <c r="CW698" s="2"/>
      <c r="CX698" s="2"/>
      <c r="CY698" s="2"/>
      <c r="CZ698" s="2"/>
      <c r="DA698" s="2"/>
      <c r="DB698" s="2"/>
      <c r="DC698" s="2"/>
      <c r="DD698" s="2"/>
      <c r="DE698" s="2"/>
      <c r="DF698" s="2"/>
      <c r="DG698" s="2"/>
      <c r="DH698" s="2"/>
      <c r="DI698" s="2"/>
      <c r="DJ698" s="2"/>
      <c r="DK698" s="2"/>
      <c r="DL698" s="2"/>
      <c r="DM698" s="2"/>
      <c r="DN698" s="2"/>
      <c r="DO698" s="2"/>
      <c r="DP698" s="2"/>
      <c r="DQ698" s="2"/>
      <c r="DR698" s="2"/>
      <c r="DS698" s="2"/>
      <c r="DT698" s="2"/>
      <c r="DU698" s="2"/>
      <c r="DV698" s="2"/>
      <c r="DW698" s="2"/>
      <c r="DX698" s="2"/>
      <c r="DY698" s="2"/>
      <c r="DZ698" s="2"/>
      <c r="EA698" s="2"/>
      <c r="EB698" s="2"/>
      <c r="EC698" s="2"/>
      <c r="ED698" s="2"/>
      <c r="EE698" s="2"/>
      <c r="EF698" s="2"/>
      <c r="EG698" s="2"/>
      <c r="EH698" s="2"/>
      <c r="EI698" s="2"/>
      <c r="EJ698" s="2"/>
      <c r="EK698" s="2"/>
      <c r="EL698" s="2"/>
      <c r="EM698" s="2"/>
      <c r="EN698" s="2"/>
      <c r="EO698" s="2"/>
      <c r="EP698" s="2"/>
      <c r="EQ698" s="2"/>
      <c r="ER698" s="2"/>
      <c r="ES698" s="2"/>
      <c r="ET698" s="2"/>
      <c r="EU698" s="2"/>
      <c r="EV698" s="2"/>
      <c r="EW698" s="2"/>
      <c r="EX698" s="2"/>
      <c r="EY698" s="2"/>
      <c r="EZ698" s="2"/>
      <c r="FA698" s="2"/>
    </row>
    <row r="699" spans="1:157" ht="1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c r="CE699" s="2"/>
      <c r="CF699" s="2"/>
      <c r="CG699" s="2"/>
      <c r="CH699" s="2"/>
      <c r="CI699" s="2"/>
      <c r="CJ699" s="2"/>
      <c r="CK699" s="2"/>
      <c r="CL699" s="2"/>
      <c r="CM699" s="2"/>
      <c r="CN699" s="2"/>
      <c r="CO699" s="2"/>
      <c r="CP699" s="2"/>
      <c r="CQ699" s="2"/>
      <c r="CR699" s="2"/>
      <c r="CS699" s="2"/>
      <c r="CT699" s="2"/>
      <c r="CU699" s="2"/>
      <c r="CV699" s="2"/>
      <c r="CW699" s="2"/>
      <c r="CX699" s="2"/>
      <c r="CY699" s="2"/>
      <c r="CZ699" s="2"/>
      <c r="DA699" s="2"/>
      <c r="DB699" s="2"/>
      <c r="DC699" s="2"/>
      <c r="DD699" s="2"/>
      <c r="DE699" s="2"/>
      <c r="DF699" s="2"/>
      <c r="DG699" s="2"/>
      <c r="DH699" s="2"/>
      <c r="DI699" s="2"/>
      <c r="DJ699" s="2"/>
      <c r="DK699" s="2"/>
      <c r="DL699" s="2"/>
      <c r="DM699" s="2"/>
      <c r="DN699" s="2"/>
      <c r="DO699" s="2"/>
      <c r="DP699" s="2"/>
      <c r="DQ699" s="2"/>
      <c r="DR699" s="2"/>
      <c r="DS699" s="2"/>
      <c r="DT699" s="2"/>
      <c r="DU699" s="2"/>
      <c r="DV699" s="2"/>
      <c r="DW699" s="2"/>
      <c r="DX699" s="2"/>
      <c r="DY699" s="2"/>
      <c r="DZ699" s="2"/>
      <c r="EA699" s="2"/>
      <c r="EB699" s="2"/>
      <c r="EC699" s="2"/>
      <c r="ED699" s="2"/>
      <c r="EE699" s="2"/>
      <c r="EF699" s="2"/>
      <c r="EG699" s="2"/>
      <c r="EH699" s="2"/>
      <c r="EI699" s="2"/>
      <c r="EJ699" s="2"/>
      <c r="EK699" s="2"/>
      <c r="EL699" s="2"/>
      <c r="EM699" s="2"/>
      <c r="EN699" s="2"/>
      <c r="EO699" s="2"/>
      <c r="EP699" s="2"/>
      <c r="EQ699" s="2"/>
      <c r="ER699" s="2"/>
      <c r="ES699" s="2"/>
      <c r="ET699" s="2"/>
      <c r="EU699" s="2"/>
      <c r="EV699" s="2"/>
      <c r="EW699" s="2"/>
      <c r="EX699" s="2"/>
      <c r="EY699" s="2"/>
      <c r="EZ699" s="2"/>
      <c r="FA699" s="2"/>
    </row>
    <row r="700" spans="1:157" ht="1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c r="CC700" s="2"/>
      <c r="CD700" s="2"/>
      <c r="CE700" s="2"/>
      <c r="CF700" s="2"/>
      <c r="CG700" s="2"/>
      <c r="CH700" s="2"/>
      <c r="CI700" s="2"/>
      <c r="CJ700" s="2"/>
      <c r="CK700" s="2"/>
      <c r="CL700" s="2"/>
      <c r="CM700" s="2"/>
      <c r="CN700" s="2"/>
      <c r="CO700" s="2"/>
      <c r="CP700" s="2"/>
      <c r="CQ700" s="2"/>
      <c r="CR700" s="2"/>
      <c r="CS700" s="2"/>
      <c r="CT700" s="2"/>
      <c r="CU700" s="2"/>
      <c r="CV700" s="2"/>
      <c r="CW700" s="2"/>
      <c r="CX700" s="2"/>
      <c r="CY700" s="2"/>
      <c r="CZ700" s="2"/>
      <c r="DA700" s="2"/>
      <c r="DB700" s="2"/>
      <c r="DC700" s="2"/>
      <c r="DD700" s="2"/>
      <c r="DE700" s="2"/>
      <c r="DF700" s="2"/>
      <c r="DG700" s="2"/>
      <c r="DH700" s="2"/>
      <c r="DI700" s="2"/>
      <c r="DJ700" s="2"/>
      <c r="DK700" s="2"/>
      <c r="DL700" s="2"/>
      <c r="DM700" s="2"/>
      <c r="DN700" s="2"/>
      <c r="DO700" s="2"/>
      <c r="DP700" s="2"/>
      <c r="DQ700" s="2"/>
      <c r="DR700" s="2"/>
      <c r="DS700" s="2"/>
      <c r="DT700" s="2"/>
      <c r="DU700" s="2"/>
      <c r="DV700" s="2"/>
      <c r="DW700" s="2"/>
      <c r="DX700" s="2"/>
      <c r="DY700" s="2"/>
      <c r="DZ700" s="2"/>
      <c r="EA700" s="2"/>
      <c r="EB700" s="2"/>
      <c r="EC700" s="2"/>
      <c r="ED700" s="2"/>
      <c r="EE700" s="2"/>
      <c r="EF700" s="2"/>
      <c r="EG700" s="2"/>
      <c r="EH700" s="2"/>
      <c r="EI700" s="2"/>
      <c r="EJ700" s="2"/>
      <c r="EK700" s="2"/>
      <c r="EL700" s="2"/>
      <c r="EM700" s="2"/>
      <c r="EN700" s="2"/>
      <c r="EO700" s="2"/>
      <c r="EP700" s="2"/>
      <c r="EQ700" s="2"/>
      <c r="ER700" s="2"/>
      <c r="ES700" s="2"/>
      <c r="ET700" s="2"/>
      <c r="EU700" s="2"/>
      <c r="EV700" s="2"/>
      <c r="EW700" s="2"/>
      <c r="EX700" s="2"/>
      <c r="EY700" s="2"/>
      <c r="EZ700" s="2"/>
      <c r="FA700" s="2"/>
    </row>
    <row r="701" spans="1:157" ht="1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c r="CC701" s="2"/>
      <c r="CD701" s="2"/>
      <c r="CE701" s="2"/>
      <c r="CF701" s="2"/>
      <c r="CG701" s="2"/>
      <c r="CH701" s="2"/>
      <c r="CI701" s="2"/>
      <c r="CJ701" s="2"/>
      <c r="CK701" s="2"/>
      <c r="CL701" s="2"/>
      <c r="CM701" s="2"/>
      <c r="CN701" s="2"/>
      <c r="CO701" s="2"/>
      <c r="CP701" s="2"/>
      <c r="CQ701" s="2"/>
      <c r="CR701" s="2"/>
      <c r="CS701" s="2"/>
      <c r="CT701" s="2"/>
      <c r="CU701" s="2"/>
      <c r="CV701" s="2"/>
      <c r="CW701" s="2"/>
      <c r="CX701" s="2"/>
      <c r="CY701" s="2"/>
      <c r="CZ701" s="2"/>
      <c r="DA701" s="2"/>
      <c r="DB701" s="2"/>
      <c r="DC701" s="2"/>
      <c r="DD701" s="2"/>
      <c r="DE701" s="2"/>
      <c r="DF701" s="2"/>
      <c r="DG701" s="2"/>
      <c r="DH701" s="2"/>
      <c r="DI701" s="2"/>
      <c r="DJ701" s="2"/>
      <c r="DK701" s="2"/>
      <c r="DL701" s="2"/>
      <c r="DM701" s="2"/>
      <c r="DN701" s="2"/>
      <c r="DO701" s="2"/>
      <c r="DP701" s="2"/>
      <c r="DQ701" s="2"/>
      <c r="DR701" s="2"/>
      <c r="DS701" s="2"/>
      <c r="DT701" s="2"/>
      <c r="DU701" s="2"/>
      <c r="DV701" s="2"/>
      <c r="DW701" s="2"/>
      <c r="DX701" s="2"/>
      <c r="DY701" s="2"/>
      <c r="DZ701" s="2"/>
      <c r="EA701" s="2"/>
      <c r="EB701" s="2"/>
      <c r="EC701" s="2"/>
      <c r="ED701" s="2"/>
      <c r="EE701" s="2"/>
      <c r="EF701" s="2"/>
      <c r="EG701" s="2"/>
      <c r="EH701" s="2"/>
      <c r="EI701" s="2"/>
      <c r="EJ701" s="2"/>
      <c r="EK701" s="2"/>
      <c r="EL701" s="2"/>
      <c r="EM701" s="2"/>
      <c r="EN701" s="2"/>
      <c r="EO701" s="2"/>
      <c r="EP701" s="2"/>
      <c r="EQ701" s="2"/>
      <c r="ER701" s="2"/>
      <c r="ES701" s="2"/>
      <c r="ET701" s="2"/>
      <c r="EU701" s="2"/>
      <c r="EV701" s="2"/>
      <c r="EW701" s="2"/>
      <c r="EX701" s="2"/>
      <c r="EY701" s="2"/>
      <c r="EZ701" s="2"/>
      <c r="FA701" s="2"/>
    </row>
    <row r="702" spans="1:157" ht="1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c r="CG702" s="2"/>
      <c r="CH702" s="2"/>
      <c r="CI702" s="2"/>
      <c r="CJ702" s="2"/>
      <c r="CK702" s="2"/>
      <c r="CL702" s="2"/>
      <c r="CM702" s="2"/>
      <c r="CN702" s="2"/>
      <c r="CO702" s="2"/>
      <c r="CP702" s="2"/>
      <c r="CQ702" s="2"/>
      <c r="CR702" s="2"/>
      <c r="CS702" s="2"/>
      <c r="CT702" s="2"/>
      <c r="CU702" s="2"/>
      <c r="CV702" s="2"/>
      <c r="CW702" s="2"/>
      <c r="CX702" s="2"/>
      <c r="CY702" s="2"/>
      <c r="CZ702" s="2"/>
      <c r="DA702" s="2"/>
      <c r="DB702" s="2"/>
      <c r="DC702" s="2"/>
      <c r="DD702" s="2"/>
      <c r="DE702" s="2"/>
      <c r="DF702" s="2"/>
      <c r="DG702" s="2"/>
      <c r="DH702" s="2"/>
      <c r="DI702" s="2"/>
      <c r="DJ702" s="2"/>
      <c r="DK702" s="2"/>
      <c r="DL702" s="2"/>
      <c r="DM702" s="2"/>
      <c r="DN702" s="2"/>
      <c r="DO702" s="2"/>
      <c r="DP702" s="2"/>
      <c r="DQ702" s="2"/>
      <c r="DR702" s="2"/>
      <c r="DS702" s="2"/>
      <c r="DT702" s="2"/>
      <c r="DU702" s="2"/>
      <c r="DV702" s="2"/>
      <c r="DW702" s="2"/>
      <c r="DX702" s="2"/>
      <c r="DY702" s="2"/>
      <c r="DZ702" s="2"/>
      <c r="EA702" s="2"/>
      <c r="EB702" s="2"/>
      <c r="EC702" s="2"/>
      <c r="ED702" s="2"/>
      <c r="EE702" s="2"/>
      <c r="EF702" s="2"/>
      <c r="EG702" s="2"/>
      <c r="EH702" s="2"/>
      <c r="EI702" s="2"/>
      <c r="EJ702" s="2"/>
      <c r="EK702" s="2"/>
      <c r="EL702" s="2"/>
      <c r="EM702" s="2"/>
      <c r="EN702" s="2"/>
      <c r="EO702" s="2"/>
      <c r="EP702" s="2"/>
      <c r="EQ702" s="2"/>
      <c r="ER702" s="2"/>
      <c r="ES702" s="2"/>
      <c r="ET702" s="2"/>
      <c r="EU702" s="2"/>
      <c r="EV702" s="2"/>
      <c r="EW702" s="2"/>
      <c r="EX702" s="2"/>
      <c r="EY702" s="2"/>
      <c r="EZ702" s="2"/>
      <c r="FA702" s="2"/>
    </row>
    <row r="703" spans="1:157" ht="1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c r="CG703" s="2"/>
      <c r="CH703" s="2"/>
      <c r="CI703" s="2"/>
      <c r="CJ703" s="2"/>
      <c r="CK703" s="2"/>
      <c r="CL703" s="2"/>
      <c r="CM703" s="2"/>
      <c r="CN703" s="2"/>
      <c r="CO703" s="2"/>
      <c r="CP703" s="2"/>
      <c r="CQ703" s="2"/>
      <c r="CR703" s="2"/>
      <c r="CS703" s="2"/>
      <c r="CT703" s="2"/>
      <c r="CU703" s="2"/>
      <c r="CV703" s="2"/>
      <c r="CW703" s="2"/>
      <c r="CX703" s="2"/>
      <c r="CY703" s="2"/>
      <c r="CZ703" s="2"/>
      <c r="DA703" s="2"/>
      <c r="DB703" s="2"/>
      <c r="DC703" s="2"/>
      <c r="DD703" s="2"/>
      <c r="DE703" s="2"/>
      <c r="DF703" s="2"/>
      <c r="DG703" s="2"/>
      <c r="DH703" s="2"/>
      <c r="DI703" s="2"/>
      <c r="DJ703" s="2"/>
      <c r="DK703" s="2"/>
      <c r="DL703" s="2"/>
      <c r="DM703" s="2"/>
      <c r="DN703" s="2"/>
      <c r="DO703" s="2"/>
      <c r="DP703" s="2"/>
      <c r="DQ703" s="2"/>
      <c r="DR703" s="2"/>
      <c r="DS703" s="2"/>
      <c r="DT703" s="2"/>
      <c r="DU703" s="2"/>
      <c r="DV703" s="2"/>
      <c r="DW703" s="2"/>
      <c r="DX703" s="2"/>
      <c r="DY703" s="2"/>
      <c r="DZ703" s="2"/>
      <c r="EA703" s="2"/>
      <c r="EB703" s="2"/>
      <c r="EC703" s="2"/>
      <c r="ED703" s="2"/>
      <c r="EE703" s="2"/>
      <c r="EF703" s="2"/>
      <c r="EG703" s="2"/>
      <c r="EH703" s="2"/>
      <c r="EI703" s="2"/>
      <c r="EJ703" s="2"/>
      <c r="EK703" s="2"/>
      <c r="EL703" s="2"/>
      <c r="EM703" s="2"/>
      <c r="EN703" s="2"/>
      <c r="EO703" s="2"/>
      <c r="EP703" s="2"/>
      <c r="EQ703" s="2"/>
      <c r="ER703" s="2"/>
      <c r="ES703" s="2"/>
      <c r="ET703" s="2"/>
      <c r="EU703" s="2"/>
      <c r="EV703" s="2"/>
      <c r="EW703" s="2"/>
      <c r="EX703" s="2"/>
      <c r="EY703" s="2"/>
      <c r="EZ703" s="2"/>
      <c r="FA703" s="2"/>
    </row>
    <row r="704" spans="1:157" ht="1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c r="CG704" s="2"/>
      <c r="CH704" s="2"/>
      <c r="CI704" s="2"/>
      <c r="CJ704" s="2"/>
      <c r="CK704" s="2"/>
      <c r="CL704" s="2"/>
      <c r="CM704" s="2"/>
      <c r="CN704" s="2"/>
      <c r="CO704" s="2"/>
      <c r="CP704" s="2"/>
      <c r="CQ704" s="2"/>
      <c r="CR704" s="2"/>
      <c r="CS704" s="2"/>
      <c r="CT704" s="2"/>
      <c r="CU704" s="2"/>
      <c r="CV704" s="2"/>
      <c r="CW704" s="2"/>
      <c r="CX704" s="2"/>
      <c r="CY704" s="2"/>
      <c r="CZ704" s="2"/>
      <c r="DA704" s="2"/>
      <c r="DB704" s="2"/>
      <c r="DC704" s="2"/>
      <c r="DD704" s="2"/>
      <c r="DE704" s="2"/>
      <c r="DF704" s="2"/>
      <c r="DG704" s="2"/>
      <c r="DH704" s="2"/>
      <c r="DI704" s="2"/>
      <c r="DJ704" s="2"/>
      <c r="DK704" s="2"/>
      <c r="DL704" s="2"/>
      <c r="DM704" s="2"/>
      <c r="DN704" s="2"/>
      <c r="DO704" s="2"/>
      <c r="DP704" s="2"/>
      <c r="DQ704" s="2"/>
      <c r="DR704" s="2"/>
      <c r="DS704" s="2"/>
      <c r="DT704" s="2"/>
      <c r="DU704" s="2"/>
      <c r="DV704" s="2"/>
      <c r="DW704" s="2"/>
      <c r="DX704" s="2"/>
      <c r="DY704" s="2"/>
      <c r="DZ704" s="2"/>
      <c r="EA704" s="2"/>
      <c r="EB704" s="2"/>
      <c r="EC704" s="2"/>
      <c r="ED704" s="2"/>
      <c r="EE704" s="2"/>
      <c r="EF704" s="2"/>
      <c r="EG704" s="2"/>
      <c r="EH704" s="2"/>
      <c r="EI704" s="2"/>
      <c r="EJ704" s="2"/>
      <c r="EK704" s="2"/>
      <c r="EL704" s="2"/>
      <c r="EM704" s="2"/>
      <c r="EN704" s="2"/>
      <c r="EO704" s="2"/>
      <c r="EP704" s="2"/>
      <c r="EQ704" s="2"/>
      <c r="ER704" s="2"/>
      <c r="ES704" s="2"/>
      <c r="ET704" s="2"/>
      <c r="EU704" s="2"/>
      <c r="EV704" s="2"/>
      <c r="EW704" s="2"/>
      <c r="EX704" s="2"/>
      <c r="EY704" s="2"/>
      <c r="EZ704" s="2"/>
      <c r="FA704" s="2"/>
    </row>
    <row r="705" spans="1:157" ht="1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c r="CG705" s="2"/>
      <c r="CH705" s="2"/>
      <c r="CI705" s="2"/>
      <c r="CJ705" s="2"/>
      <c r="CK705" s="2"/>
      <c r="CL705" s="2"/>
      <c r="CM705" s="2"/>
      <c r="CN705" s="2"/>
      <c r="CO705" s="2"/>
      <c r="CP705" s="2"/>
      <c r="CQ705" s="2"/>
      <c r="CR705" s="2"/>
      <c r="CS705" s="2"/>
      <c r="CT705" s="2"/>
      <c r="CU705" s="2"/>
      <c r="CV705" s="2"/>
      <c r="CW705" s="2"/>
      <c r="CX705" s="2"/>
      <c r="CY705" s="2"/>
      <c r="CZ705" s="2"/>
      <c r="DA705" s="2"/>
      <c r="DB705" s="2"/>
      <c r="DC705" s="2"/>
      <c r="DD705" s="2"/>
      <c r="DE705" s="2"/>
      <c r="DF705" s="2"/>
      <c r="DG705" s="2"/>
      <c r="DH705" s="2"/>
      <c r="DI705" s="2"/>
      <c r="DJ705" s="2"/>
      <c r="DK705" s="2"/>
      <c r="DL705" s="2"/>
      <c r="DM705" s="2"/>
      <c r="DN705" s="2"/>
      <c r="DO705" s="2"/>
      <c r="DP705" s="2"/>
      <c r="DQ705" s="2"/>
      <c r="DR705" s="2"/>
      <c r="DS705" s="2"/>
      <c r="DT705" s="2"/>
      <c r="DU705" s="2"/>
      <c r="DV705" s="2"/>
      <c r="DW705" s="2"/>
      <c r="DX705" s="2"/>
      <c r="DY705" s="2"/>
      <c r="DZ705" s="2"/>
      <c r="EA705" s="2"/>
      <c r="EB705" s="2"/>
      <c r="EC705" s="2"/>
      <c r="ED705" s="2"/>
      <c r="EE705" s="2"/>
      <c r="EF705" s="2"/>
      <c r="EG705" s="2"/>
      <c r="EH705" s="2"/>
      <c r="EI705" s="2"/>
      <c r="EJ705" s="2"/>
      <c r="EK705" s="2"/>
      <c r="EL705" s="2"/>
      <c r="EM705" s="2"/>
      <c r="EN705" s="2"/>
      <c r="EO705" s="2"/>
      <c r="EP705" s="2"/>
      <c r="EQ705" s="2"/>
      <c r="ER705" s="2"/>
      <c r="ES705" s="2"/>
      <c r="ET705" s="2"/>
      <c r="EU705" s="2"/>
      <c r="EV705" s="2"/>
      <c r="EW705" s="2"/>
      <c r="EX705" s="2"/>
      <c r="EY705" s="2"/>
      <c r="EZ705" s="2"/>
      <c r="FA705" s="2"/>
    </row>
    <row r="706" spans="1:157" ht="1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c r="CG706" s="2"/>
      <c r="CH706" s="2"/>
      <c r="CI706" s="2"/>
      <c r="CJ706" s="2"/>
      <c r="CK706" s="2"/>
      <c r="CL706" s="2"/>
      <c r="CM706" s="2"/>
      <c r="CN706" s="2"/>
      <c r="CO706" s="2"/>
      <c r="CP706" s="2"/>
      <c r="CQ706" s="2"/>
      <c r="CR706" s="2"/>
      <c r="CS706" s="2"/>
      <c r="CT706" s="2"/>
      <c r="CU706" s="2"/>
      <c r="CV706" s="2"/>
      <c r="CW706" s="2"/>
      <c r="CX706" s="2"/>
      <c r="CY706" s="2"/>
      <c r="CZ706" s="2"/>
      <c r="DA706" s="2"/>
      <c r="DB706" s="2"/>
      <c r="DC706" s="2"/>
      <c r="DD706" s="2"/>
      <c r="DE706" s="2"/>
      <c r="DF706" s="2"/>
      <c r="DG706" s="2"/>
      <c r="DH706" s="2"/>
      <c r="DI706" s="2"/>
      <c r="DJ706" s="2"/>
      <c r="DK706" s="2"/>
      <c r="DL706" s="2"/>
      <c r="DM706" s="2"/>
      <c r="DN706" s="2"/>
      <c r="DO706" s="2"/>
      <c r="DP706" s="2"/>
      <c r="DQ706" s="2"/>
      <c r="DR706" s="2"/>
      <c r="DS706" s="2"/>
      <c r="DT706" s="2"/>
      <c r="DU706" s="2"/>
      <c r="DV706" s="2"/>
      <c r="DW706" s="2"/>
      <c r="DX706" s="2"/>
      <c r="DY706" s="2"/>
      <c r="DZ706" s="2"/>
      <c r="EA706" s="2"/>
      <c r="EB706" s="2"/>
      <c r="EC706" s="2"/>
      <c r="ED706" s="2"/>
      <c r="EE706" s="2"/>
      <c r="EF706" s="2"/>
      <c r="EG706" s="2"/>
      <c r="EH706" s="2"/>
      <c r="EI706" s="2"/>
      <c r="EJ706" s="2"/>
      <c r="EK706" s="2"/>
      <c r="EL706" s="2"/>
      <c r="EM706" s="2"/>
      <c r="EN706" s="2"/>
      <c r="EO706" s="2"/>
      <c r="EP706" s="2"/>
      <c r="EQ706" s="2"/>
      <c r="ER706" s="2"/>
      <c r="ES706" s="2"/>
      <c r="ET706" s="2"/>
      <c r="EU706" s="2"/>
      <c r="EV706" s="2"/>
      <c r="EW706" s="2"/>
      <c r="EX706" s="2"/>
      <c r="EY706" s="2"/>
      <c r="EZ706" s="2"/>
      <c r="FA706" s="2"/>
    </row>
    <row r="707" spans="1:157" ht="1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c r="CG707" s="2"/>
      <c r="CH707" s="2"/>
      <c r="CI707" s="2"/>
      <c r="CJ707" s="2"/>
      <c r="CK707" s="2"/>
      <c r="CL707" s="2"/>
      <c r="CM707" s="2"/>
      <c r="CN707" s="2"/>
      <c r="CO707" s="2"/>
      <c r="CP707" s="2"/>
      <c r="CQ707" s="2"/>
      <c r="CR707" s="2"/>
      <c r="CS707" s="2"/>
      <c r="CT707" s="2"/>
      <c r="CU707" s="2"/>
      <c r="CV707" s="2"/>
      <c r="CW707" s="2"/>
      <c r="CX707" s="2"/>
      <c r="CY707" s="2"/>
      <c r="CZ707" s="2"/>
      <c r="DA707" s="2"/>
      <c r="DB707" s="2"/>
      <c r="DC707" s="2"/>
      <c r="DD707" s="2"/>
      <c r="DE707" s="2"/>
      <c r="DF707" s="2"/>
      <c r="DG707" s="2"/>
      <c r="DH707" s="2"/>
      <c r="DI707" s="2"/>
      <c r="DJ707" s="2"/>
      <c r="DK707" s="2"/>
      <c r="DL707" s="2"/>
      <c r="DM707" s="2"/>
      <c r="DN707" s="2"/>
      <c r="DO707" s="2"/>
      <c r="DP707" s="2"/>
      <c r="DQ707" s="2"/>
      <c r="DR707" s="2"/>
      <c r="DS707" s="2"/>
      <c r="DT707" s="2"/>
      <c r="DU707" s="2"/>
      <c r="DV707" s="2"/>
      <c r="DW707" s="2"/>
      <c r="DX707" s="2"/>
      <c r="DY707" s="2"/>
      <c r="DZ707" s="2"/>
      <c r="EA707" s="2"/>
      <c r="EB707" s="2"/>
      <c r="EC707" s="2"/>
      <c r="ED707" s="2"/>
      <c r="EE707" s="2"/>
      <c r="EF707" s="2"/>
      <c r="EG707" s="2"/>
      <c r="EH707" s="2"/>
      <c r="EI707" s="2"/>
      <c r="EJ707" s="2"/>
      <c r="EK707" s="2"/>
      <c r="EL707" s="2"/>
      <c r="EM707" s="2"/>
      <c r="EN707" s="2"/>
      <c r="EO707" s="2"/>
      <c r="EP707" s="2"/>
      <c r="EQ707" s="2"/>
      <c r="ER707" s="2"/>
      <c r="ES707" s="2"/>
      <c r="ET707" s="2"/>
      <c r="EU707" s="2"/>
      <c r="EV707" s="2"/>
      <c r="EW707" s="2"/>
      <c r="EX707" s="2"/>
      <c r="EY707" s="2"/>
      <c r="EZ707" s="2"/>
      <c r="FA707" s="2"/>
    </row>
    <row r="708" spans="1:157" ht="1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c r="CG708" s="2"/>
      <c r="CH708" s="2"/>
      <c r="CI708" s="2"/>
      <c r="CJ708" s="2"/>
      <c r="CK708" s="2"/>
      <c r="CL708" s="2"/>
      <c r="CM708" s="2"/>
      <c r="CN708" s="2"/>
      <c r="CO708" s="2"/>
      <c r="CP708" s="2"/>
      <c r="CQ708" s="2"/>
      <c r="CR708" s="2"/>
      <c r="CS708" s="2"/>
      <c r="CT708" s="2"/>
      <c r="CU708" s="2"/>
      <c r="CV708" s="2"/>
      <c r="CW708" s="2"/>
      <c r="CX708" s="2"/>
      <c r="CY708" s="2"/>
      <c r="CZ708" s="2"/>
      <c r="DA708" s="2"/>
      <c r="DB708" s="2"/>
      <c r="DC708" s="2"/>
      <c r="DD708" s="2"/>
      <c r="DE708" s="2"/>
      <c r="DF708" s="2"/>
      <c r="DG708" s="2"/>
      <c r="DH708" s="2"/>
      <c r="DI708" s="2"/>
      <c r="DJ708" s="2"/>
      <c r="DK708" s="2"/>
      <c r="DL708" s="2"/>
      <c r="DM708" s="2"/>
      <c r="DN708" s="2"/>
      <c r="DO708" s="2"/>
      <c r="DP708" s="2"/>
      <c r="DQ708" s="2"/>
      <c r="DR708" s="2"/>
      <c r="DS708" s="2"/>
      <c r="DT708" s="2"/>
      <c r="DU708" s="2"/>
      <c r="DV708" s="2"/>
      <c r="DW708" s="2"/>
      <c r="DX708" s="2"/>
      <c r="DY708" s="2"/>
      <c r="DZ708" s="2"/>
      <c r="EA708" s="2"/>
      <c r="EB708" s="2"/>
      <c r="EC708" s="2"/>
      <c r="ED708" s="2"/>
      <c r="EE708" s="2"/>
      <c r="EF708" s="2"/>
      <c r="EG708" s="2"/>
      <c r="EH708" s="2"/>
      <c r="EI708" s="2"/>
      <c r="EJ708" s="2"/>
      <c r="EK708" s="2"/>
      <c r="EL708" s="2"/>
      <c r="EM708" s="2"/>
      <c r="EN708" s="2"/>
      <c r="EO708" s="2"/>
      <c r="EP708" s="2"/>
      <c r="EQ708" s="2"/>
      <c r="ER708" s="2"/>
      <c r="ES708" s="2"/>
      <c r="ET708" s="2"/>
      <c r="EU708" s="2"/>
      <c r="EV708" s="2"/>
      <c r="EW708" s="2"/>
      <c r="EX708" s="2"/>
      <c r="EY708" s="2"/>
      <c r="EZ708" s="2"/>
      <c r="FA708" s="2"/>
    </row>
    <row r="709" spans="1:157" ht="1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c r="CG709" s="2"/>
      <c r="CH709" s="2"/>
      <c r="CI709" s="2"/>
      <c r="CJ709" s="2"/>
      <c r="CK709" s="2"/>
      <c r="CL709" s="2"/>
      <c r="CM709" s="2"/>
      <c r="CN709" s="2"/>
      <c r="CO709" s="2"/>
      <c r="CP709" s="2"/>
      <c r="CQ709" s="2"/>
      <c r="CR709" s="2"/>
      <c r="CS709" s="2"/>
      <c r="CT709" s="2"/>
      <c r="CU709" s="2"/>
      <c r="CV709" s="2"/>
      <c r="CW709" s="2"/>
      <c r="CX709" s="2"/>
      <c r="CY709" s="2"/>
      <c r="CZ709" s="2"/>
      <c r="DA709" s="2"/>
      <c r="DB709" s="2"/>
      <c r="DC709" s="2"/>
      <c r="DD709" s="2"/>
      <c r="DE709" s="2"/>
      <c r="DF709" s="2"/>
      <c r="DG709" s="2"/>
      <c r="DH709" s="2"/>
      <c r="DI709" s="2"/>
      <c r="DJ709" s="2"/>
      <c r="DK709" s="2"/>
      <c r="DL709" s="2"/>
      <c r="DM709" s="2"/>
      <c r="DN709" s="2"/>
      <c r="DO709" s="2"/>
      <c r="DP709" s="2"/>
      <c r="DQ709" s="2"/>
      <c r="DR709" s="2"/>
      <c r="DS709" s="2"/>
      <c r="DT709" s="2"/>
      <c r="DU709" s="2"/>
      <c r="DV709" s="2"/>
      <c r="DW709" s="2"/>
      <c r="DX709" s="2"/>
      <c r="DY709" s="2"/>
      <c r="DZ709" s="2"/>
      <c r="EA709" s="2"/>
      <c r="EB709" s="2"/>
      <c r="EC709" s="2"/>
      <c r="ED709" s="2"/>
      <c r="EE709" s="2"/>
      <c r="EF709" s="2"/>
      <c r="EG709" s="2"/>
      <c r="EH709" s="2"/>
      <c r="EI709" s="2"/>
      <c r="EJ709" s="2"/>
      <c r="EK709" s="2"/>
      <c r="EL709" s="2"/>
      <c r="EM709" s="2"/>
      <c r="EN709" s="2"/>
      <c r="EO709" s="2"/>
      <c r="EP709" s="2"/>
      <c r="EQ709" s="2"/>
      <c r="ER709" s="2"/>
      <c r="ES709" s="2"/>
      <c r="ET709" s="2"/>
      <c r="EU709" s="2"/>
      <c r="EV709" s="2"/>
      <c r="EW709" s="2"/>
      <c r="EX709" s="2"/>
      <c r="EY709" s="2"/>
      <c r="EZ709" s="2"/>
      <c r="FA709" s="2"/>
    </row>
    <row r="710" spans="1:157" ht="1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c r="CE710" s="2"/>
      <c r="CF710" s="2"/>
      <c r="CG710" s="2"/>
      <c r="CH710" s="2"/>
      <c r="CI710" s="2"/>
      <c r="CJ710" s="2"/>
      <c r="CK710" s="2"/>
      <c r="CL710" s="2"/>
      <c r="CM710" s="2"/>
      <c r="CN710" s="2"/>
      <c r="CO710" s="2"/>
      <c r="CP710" s="2"/>
      <c r="CQ710" s="2"/>
      <c r="CR710" s="2"/>
      <c r="CS710" s="2"/>
      <c r="CT710" s="2"/>
      <c r="CU710" s="2"/>
      <c r="CV710" s="2"/>
      <c r="CW710" s="2"/>
      <c r="CX710" s="2"/>
      <c r="CY710" s="2"/>
      <c r="CZ710" s="2"/>
      <c r="DA710" s="2"/>
      <c r="DB710" s="2"/>
      <c r="DC710" s="2"/>
      <c r="DD710" s="2"/>
      <c r="DE710" s="2"/>
      <c r="DF710" s="2"/>
      <c r="DG710" s="2"/>
      <c r="DH710" s="2"/>
      <c r="DI710" s="2"/>
      <c r="DJ710" s="2"/>
      <c r="DK710" s="2"/>
      <c r="DL710" s="2"/>
      <c r="DM710" s="2"/>
      <c r="DN710" s="2"/>
      <c r="DO710" s="2"/>
      <c r="DP710" s="2"/>
      <c r="DQ710" s="2"/>
      <c r="DR710" s="2"/>
      <c r="DS710" s="2"/>
      <c r="DT710" s="2"/>
      <c r="DU710" s="2"/>
      <c r="DV710" s="2"/>
      <c r="DW710" s="2"/>
      <c r="DX710" s="2"/>
      <c r="DY710" s="2"/>
      <c r="DZ710" s="2"/>
      <c r="EA710" s="2"/>
      <c r="EB710" s="2"/>
      <c r="EC710" s="2"/>
      <c r="ED710" s="2"/>
      <c r="EE710" s="2"/>
      <c r="EF710" s="2"/>
      <c r="EG710" s="2"/>
      <c r="EH710" s="2"/>
      <c r="EI710" s="2"/>
      <c r="EJ710" s="2"/>
      <c r="EK710" s="2"/>
      <c r="EL710" s="2"/>
      <c r="EM710" s="2"/>
      <c r="EN710" s="2"/>
      <c r="EO710" s="2"/>
      <c r="EP710" s="2"/>
      <c r="EQ710" s="2"/>
      <c r="ER710" s="2"/>
      <c r="ES710" s="2"/>
      <c r="ET710" s="2"/>
      <c r="EU710" s="2"/>
      <c r="EV710" s="2"/>
      <c r="EW710" s="2"/>
      <c r="EX710" s="2"/>
      <c r="EY710" s="2"/>
      <c r="EZ710" s="2"/>
      <c r="FA710" s="2"/>
    </row>
    <row r="711" spans="1:157" ht="1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c r="CC711" s="2"/>
      <c r="CD711" s="2"/>
      <c r="CE711" s="2"/>
      <c r="CF711" s="2"/>
      <c r="CG711" s="2"/>
      <c r="CH711" s="2"/>
      <c r="CI711" s="2"/>
      <c r="CJ711" s="2"/>
      <c r="CK711" s="2"/>
      <c r="CL711" s="2"/>
      <c r="CM711" s="2"/>
      <c r="CN711" s="2"/>
      <c r="CO711" s="2"/>
      <c r="CP711" s="2"/>
      <c r="CQ711" s="2"/>
      <c r="CR711" s="2"/>
      <c r="CS711" s="2"/>
      <c r="CT711" s="2"/>
      <c r="CU711" s="2"/>
      <c r="CV711" s="2"/>
      <c r="CW711" s="2"/>
      <c r="CX711" s="2"/>
      <c r="CY711" s="2"/>
      <c r="CZ711" s="2"/>
      <c r="DA711" s="2"/>
      <c r="DB711" s="2"/>
      <c r="DC711" s="2"/>
      <c r="DD711" s="2"/>
      <c r="DE711" s="2"/>
      <c r="DF711" s="2"/>
      <c r="DG711" s="2"/>
      <c r="DH711" s="2"/>
      <c r="DI711" s="2"/>
      <c r="DJ711" s="2"/>
      <c r="DK711" s="2"/>
      <c r="DL711" s="2"/>
      <c r="DM711" s="2"/>
      <c r="DN711" s="2"/>
      <c r="DO711" s="2"/>
      <c r="DP711" s="2"/>
      <c r="DQ711" s="2"/>
      <c r="DR711" s="2"/>
      <c r="DS711" s="2"/>
      <c r="DT711" s="2"/>
      <c r="DU711" s="2"/>
      <c r="DV711" s="2"/>
      <c r="DW711" s="2"/>
      <c r="DX711" s="2"/>
      <c r="DY711" s="2"/>
      <c r="DZ711" s="2"/>
      <c r="EA711" s="2"/>
      <c r="EB711" s="2"/>
      <c r="EC711" s="2"/>
      <c r="ED711" s="2"/>
      <c r="EE711" s="2"/>
      <c r="EF711" s="2"/>
      <c r="EG711" s="2"/>
      <c r="EH711" s="2"/>
      <c r="EI711" s="2"/>
      <c r="EJ711" s="2"/>
      <c r="EK711" s="2"/>
      <c r="EL711" s="2"/>
      <c r="EM711" s="2"/>
      <c r="EN711" s="2"/>
      <c r="EO711" s="2"/>
      <c r="EP711" s="2"/>
      <c r="EQ711" s="2"/>
      <c r="ER711" s="2"/>
      <c r="ES711" s="2"/>
      <c r="ET711" s="2"/>
      <c r="EU711" s="2"/>
      <c r="EV711" s="2"/>
      <c r="EW711" s="2"/>
      <c r="EX711" s="2"/>
      <c r="EY711" s="2"/>
      <c r="EZ711" s="2"/>
      <c r="FA711" s="2"/>
    </row>
    <row r="712" spans="1:157" ht="1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c r="CE712" s="2"/>
      <c r="CF712" s="2"/>
      <c r="CG712" s="2"/>
      <c r="CH712" s="2"/>
      <c r="CI712" s="2"/>
      <c r="CJ712" s="2"/>
      <c r="CK712" s="2"/>
      <c r="CL712" s="2"/>
      <c r="CM712" s="2"/>
      <c r="CN712" s="2"/>
      <c r="CO712" s="2"/>
      <c r="CP712" s="2"/>
      <c r="CQ712" s="2"/>
      <c r="CR712" s="2"/>
      <c r="CS712" s="2"/>
      <c r="CT712" s="2"/>
      <c r="CU712" s="2"/>
      <c r="CV712" s="2"/>
      <c r="CW712" s="2"/>
      <c r="CX712" s="2"/>
      <c r="CY712" s="2"/>
      <c r="CZ712" s="2"/>
      <c r="DA712" s="2"/>
      <c r="DB712" s="2"/>
      <c r="DC712" s="2"/>
      <c r="DD712" s="2"/>
      <c r="DE712" s="2"/>
      <c r="DF712" s="2"/>
      <c r="DG712" s="2"/>
      <c r="DH712" s="2"/>
      <c r="DI712" s="2"/>
      <c r="DJ712" s="2"/>
      <c r="DK712" s="2"/>
      <c r="DL712" s="2"/>
      <c r="DM712" s="2"/>
      <c r="DN712" s="2"/>
      <c r="DO712" s="2"/>
      <c r="DP712" s="2"/>
      <c r="DQ712" s="2"/>
      <c r="DR712" s="2"/>
      <c r="DS712" s="2"/>
      <c r="DT712" s="2"/>
      <c r="DU712" s="2"/>
      <c r="DV712" s="2"/>
      <c r="DW712" s="2"/>
      <c r="DX712" s="2"/>
      <c r="DY712" s="2"/>
      <c r="DZ712" s="2"/>
      <c r="EA712" s="2"/>
      <c r="EB712" s="2"/>
      <c r="EC712" s="2"/>
      <c r="ED712" s="2"/>
      <c r="EE712" s="2"/>
      <c r="EF712" s="2"/>
      <c r="EG712" s="2"/>
      <c r="EH712" s="2"/>
      <c r="EI712" s="2"/>
      <c r="EJ712" s="2"/>
      <c r="EK712" s="2"/>
      <c r="EL712" s="2"/>
      <c r="EM712" s="2"/>
      <c r="EN712" s="2"/>
      <c r="EO712" s="2"/>
      <c r="EP712" s="2"/>
      <c r="EQ712" s="2"/>
      <c r="ER712" s="2"/>
      <c r="ES712" s="2"/>
      <c r="ET712" s="2"/>
      <c r="EU712" s="2"/>
      <c r="EV712" s="2"/>
      <c r="EW712" s="2"/>
      <c r="EX712" s="2"/>
      <c r="EY712" s="2"/>
      <c r="EZ712" s="2"/>
      <c r="FA712" s="2"/>
    </row>
  </sheetData>
  <mergeCells count="2">
    <mergeCell ref="A5:H5"/>
    <mergeCell ref="A2:H2"/>
  </mergeCells>
  <printOptions/>
  <pageMargins left="0" right="0" top="0" bottom="0" header="0" footer="0"/>
  <pageSetup fitToHeight="1" fitToWidth="1" horizontalDpi="600" verticalDpi="600" orientation="landscape" scale="92" r:id="rId1"/>
  <rowBreaks count="2" manualBreakCount="2">
    <brk id="34" max="255" man="1"/>
    <brk id="63" max="255" man="1"/>
  </rowBreaks>
  <colBreaks count="2" manualBreakCount="2">
    <brk id="4" max="65535" man="1"/>
    <brk id="12" max="65535" man="1"/>
  </colBreaks>
</worksheet>
</file>

<file path=xl/worksheets/sheet2.xml><?xml version="1.0" encoding="utf-8"?>
<worksheet xmlns="http://schemas.openxmlformats.org/spreadsheetml/2006/main" xmlns:r="http://schemas.openxmlformats.org/officeDocument/2006/relationships">
  <sheetPr codeName="Sheet2" transitionEvaluation="1">
    <pageSetUpPr fitToPage="1"/>
  </sheetPr>
  <dimension ref="A1:AD65"/>
  <sheetViews>
    <sheetView showGridLines="0" tabSelected="1" defaultGridColor="0" zoomScale="70" zoomScaleNormal="70" colorId="9" workbookViewId="0" topLeftCell="J24">
      <selection activeCell="P30" sqref="P30"/>
    </sheetView>
  </sheetViews>
  <sheetFormatPr defaultColWidth="9.77734375" defaultRowHeight="15"/>
  <cols>
    <col min="1" max="1" width="35.3359375" style="0" customWidth="1"/>
    <col min="2" max="2" width="6.77734375" style="0" customWidth="1"/>
    <col min="3" max="3" width="14.6640625" style="0" customWidth="1"/>
    <col min="4" max="4" width="6.77734375" style="0" customWidth="1"/>
    <col min="5" max="5" width="14.6640625" style="0" customWidth="1"/>
    <col min="6" max="6" width="6.77734375" style="0" customWidth="1"/>
    <col min="7" max="7" width="14.6640625" style="0" customWidth="1"/>
    <col min="8" max="9" width="0" style="0" hidden="1" customWidth="1"/>
    <col min="11" max="11" width="35.77734375" style="0" customWidth="1"/>
    <col min="12" max="12" width="6.77734375" style="0" customWidth="1"/>
    <col min="13" max="13" width="13.21484375" style="0" customWidth="1"/>
    <col min="14" max="14" width="6.77734375" style="0" customWidth="1"/>
    <col min="15" max="15" width="13.77734375" style="0" customWidth="1"/>
    <col min="16" max="16" width="6.77734375" style="0" customWidth="1"/>
    <col min="17" max="17" width="13.77734375" style="0" customWidth="1"/>
    <col min="21" max="21" width="32.77734375" style="0" customWidth="1"/>
    <col min="22" max="22" width="6.77734375" style="0" customWidth="1"/>
    <col min="23" max="23" width="12.77734375" style="0" customWidth="1"/>
    <col min="24" max="24" width="6.77734375" style="0" customWidth="1"/>
    <col min="25" max="25" width="14.10546875" style="0" customWidth="1"/>
    <col min="26" max="26" width="6.77734375" style="0" customWidth="1"/>
    <col min="27" max="27" width="14.10546875" style="0" customWidth="1"/>
  </cols>
  <sheetData>
    <row r="1" spans="2:6" ht="16.5" customHeight="1">
      <c r="B1" s="607" t="s">
        <v>462</v>
      </c>
      <c r="C1" s="599"/>
      <c r="D1" s="599"/>
      <c r="E1" s="599"/>
      <c r="F1" s="1"/>
    </row>
    <row r="2" spans="1:7" ht="16.5" customHeight="1">
      <c r="A2" s="215"/>
      <c r="B2" s="607" t="s">
        <v>461</v>
      </c>
      <c r="C2" s="599"/>
      <c r="D2" s="599"/>
      <c r="E2" s="599"/>
      <c r="F2" s="202"/>
      <c r="G2" s="215"/>
    </row>
    <row r="3" spans="1:30" ht="16.5" customHeight="1">
      <c r="A3" s="624"/>
      <c r="B3" s="625"/>
      <c r="C3" s="625"/>
      <c r="D3" s="625"/>
      <c r="E3" s="625"/>
      <c r="F3" s="625"/>
      <c r="G3" s="610"/>
      <c r="H3" s="1"/>
      <c r="I3" s="1"/>
      <c r="J3" s="2"/>
      <c r="K3" s="262"/>
      <c r="L3" s="549"/>
      <c r="M3" s="549"/>
      <c r="N3" s="549"/>
      <c r="O3" s="549"/>
      <c r="P3" s="549"/>
      <c r="Q3" s="550"/>
      <c r="R3" s="1"/>
      <c r="S3" s="1"/>
      <c r="T3" s="2"/>
      <c r="U3" s="262"/>
      <c r="V3" s="549"/>
      <c r="W3" s="549"/>
      <c r="X3" s="549"/>
      <c r="Y3" s="549"/>
      <c r="Z3" s="549"/>
      <c r="AA3" s="550"/>
      <c r="AB3" s="1"/>
      <c r="AC3" s="1"/>
      <c r="AD3" s="202"/>
    </row>
    <row r="4" spans="1:30" ht="16.5" customHeight="1" thickBot="1">
      <c r="A4" s="603"/>
      <c r="B4" s="606" t="s">
        <v>463</v>
      </c>
      <c r="C4" s="604"/>
      <c r="D4" s="604"/>
      <c r="E4" s="604"/>
      <c r="F4" s="604"/>
      <c r="G4" s="604"/>
      <c r="H4" s="604"/>
      <c r="I4" s="605"/>
      <c r="J4" s="2"/>
      <c r="K4" s="621" t="s">
        <v>382</v>
      </c>
      <c r="L4" s="622"/>
      <c r="M4" s="622"/>
      <c r="N4" s="622"/>
      <c r="O4" s="622"/>
      <c r="P4" s="622"/>
      <c r="Q4" s="622"/>
      <c r="R4" s="622"/>
      <c r="S4" s="623"/>
      <c r="T4" s="2"/>
      <c r="U4" s="621" t="s">
        <v>404</v>
      </c>
      <c r="V4" s="622"/>
      <c r="W4" s="622"/>
      <c r="X4" s="622"/>
      <c r="Y4" s="622"/>
      <c r="Z4" s="622"/>
      <c r="AA4" s="622"/>
      <c r="AB4" s="622"/>
      <c r="AC4" s="623"/>
      <c r="AD4" s="202"/>
    </row>
    <row r="5" spans="1:30" ht="15">
      <c r="A5" s="33"/>
      <c r="B5" s="34" t="s">
        <v>369</v>
      </c>
      <c r="C5" s="35"/>
      <c r="D5" s="34" t="s">
        <v>370</v>
      </c>
      <c r="E5" s="35"/>
      <c r="F5" s="34" t="s">
        <v>413</v>
      </c>
      <c r="G5" s="35"/>
      <c r="H5" s="182" t="s">
        <v>414</v>
      </c>
      <c r="I5" s="6" t="s">
        <v>10</v>
      </c>
      <c r="J5" s="2"/>
      <c r="K5" s="33"/>
      <c r="L5" s="34" t="s">
        <v>369</v>
      </c>
      <c r="M5" s="35"/>
      <c r="N5" s="34" t="s">
        <v>370</v>
      </c>
      <c r="O5" s="35"/>
      <c r="P5" s="34" t="s">
        <v>413</v>
      </c>
      <c r="Q5" s="35"/>
      <c r="R5" s="182" t="s">
        <v>414</v>
      </c>
      <c r="S5" s="37" t="s">
        <v>10</v>
      </c>
      <c r="T5" s="2"/>
      <c r="U5" s="33"/>
      <c r="V5" s="34" t="s">
        <v>369</v>
      </c>
      <c r="W5" s="35"/>
      <c r="X5" s="34" t="s">
        <v>370</v>
      </c>
      <c r="Y5" s="35"/>
      <c r="Z5" s="34" t="s">
        <v>413</v>
      </c>
      <c r="AA5" s="35"/>
      <c r="AB5" s="182" t="s">
        <v>414</v>
      </c>
      <c r="AC5" s="37" t="s">
        <v>10</v>
      </c>
      <c r="AD5" s="2"/>
    </row>
    <row r="6" spans="1:30" ht="15.75" thickBot="1">
      <c r="A6" s="38" t="s">
        <v>11</v>
      </c>
      <c r="B6" s="39" t="s">
        <v>3</v>
      </c>
      <c r="C6" s="40"/>
      <c r="D6" s="39" t="s">
        <v>426</v>
      </c>
      <c r="E6" s="40"/>
      <c r="F6" s="39" t="s">
        <v>4</v>
      </c>
      <c r="G6" s="40"/>
      <c r="H6" s="9" t="s">
        <v>12</v>
      </c>
      <c r="I6" s="9" t="s">
        <v>12</v>
      </c>
      <c r="J6" s="2"/>
      <c r="K6" s="38" t="s">
        <v>11</v>
      </c>
      <c r="L6" s="39" t="s">
        <v>3</v>
      </c>
      <c r="M6" s="40"/>
      <c r="N6" s="39" t="s">
        <v>426</v>
      </c>
      <c r="O6" s="40"/>
      <c r="P6" s="39" t="s">
        <v>4</v>
      </c>
      <c r="Q6" s="40"/>
      <c r="R6" s="9" t="s">
        <v>12</v>
      </c>
      <c r="S6" s="38" t="s">
        <v>12</v>
      </c>
      <c r="T6" s="2"/>
      <c r="U6" s="38" t="s">
        <v>11</v>
      </c>
      <c r="V6" s="39" t="s">
        <v>3</v>
      </c>
      <c r="W6" s="40"/>
      <c r="X6" s="39" t="s">
        <v>426</v>
      </c>
      <c r="Y6" s="40"/>
      <c r="Z6" s="39" t="s">
        <v>4</v>
      </c>
      <c r="AA6" s="40"/>
      <c r="AB6" s="9" t="s">
        <v>12</v>
      </c>
      <c r="AC6" s="38" t="s">
        <v>12</v>
      </c>
      <c r="AD6" s="2"/>
    </row>
    <row r="7" spans="1:30" ht="15.75" thickBot="1">
      <c r="A7" s="42" t="s">
        <v>13</v>
      </c>
      <c r="B7" s="41" t="s">
        <v>14</v>
      </c>
      <c r="C7" s="9" t="s">
        <v>15</v>
      </c>
      <c r="D7" s="8" t="s">
        <v>14</v>
      </c>
      <c r="E7" s="9" t="s">
        <v>15</v>
      </c>
      <c r="F7" s="8" t="s">
        <v>14</v>
      </c>
      <c r="G7" s="9" t="s">
        <v>15</v>
      </c>
      <c r="H7" s="43"/>
      <c r="I7" s="43"/>
      <c r="J7" s="2"/>
      <c r="K7" s="20" t="s">
        <v>13</v>
      </c>
      <c r="L7" s="41" t="s">
        <v>14</v>
      </c>
      <c r="M7" s="9" t="s">
        <v>15</v>
      </c>
      <c r="N7" s="41" t="s">
        <v>14</v>
      </c>
      <c r="O7" s="9" t="s">
        <v>15</v>
      </c>
      <c r="P7" s="41" t="s">
        <v>14</v>
      </c>
      <c r="Q7" s="9" t="s">
        <v>15</v>
      </c>
      <c r="R7" s="17"/>
      <c r="S7" s="44"/>
      <c r="T7" s="2"/>
      <c r="U7" s="20" t="s">
        <v>13</v>
      </c>
      <c r="V7" s="41" t="s">
        <v>14</v>
      </c>
      <c r="W7" s="9" t="s">
        <v>15</v>
      </c>
      <c r="X7" s="41" t="s">
        <v>14</v>
      </c>
      <c r="Y7" s="9" t="s">
        <v>15</v>
      </c>
      <c r="Z7" s="41" t="s">
        <v>14</v>
      </c>
      <c r="AA7" s="9" t="s">
        <v>15</v>
      </c>
      <c r="AB7" s="45"/>
      <c r="AC7" s="46"/>
      <c r="AD7" s="2"/>
    </row>
    <row r="8" spans="1:30" ht="15">
      <c r="A8" s="47" t="s">
        <v>302</v>
      </c>
      <c r="B8" s="20"/>
      <c r="C8" s="12"/>
      <c r="D8" s="2"/>
      <c r="E8" s="12"/>
      <c r="F8" s="2"/>
      <c r="G8" s="12"/>
      <c r="H8" s="12"/>
      <c r="I8" s="12"/>
      <c r="J8" s="2"/>
      <c r="K8" s="47" t="s">
        <v>302</v>
      </c>
      <c r="L8" s="20"/>
      <c r="M8" s="12"/>
      <c r="N8" s="20"/>
      <c r="O8" s="12"/>
      <c r="P8" s="20"/>
      <c r="Q8" s="12"/>
      <c r="R8" s="20"/>
      <c r="S8" s="42"/>
      <c r="T8" s="2"/>
      <c r="U8" s="47" t="s">
        <v>302</v>
      </c>
      <c r="V8" s="72"/>
      <c r="W8" s="12"/>
      <c r="X8" s="20"/>
      <c r="Y8" s="12"/>
      <c r="Z8" s="20"/>
      <c r="AA8" s="12"/>
      <c r="AB8" s="12"/>
      <c r="AC8" s="42"/>
      <c r="AD8" s="2"/>
    </row>
    <row r="9" spans="1:30" ht="15">
      <c r="A9" s="225" t="s">
        <v>314</v>
      </c>
      <c r="B9" s="51">
        <v>1034</v>
      </c>
      <c r="C9" s="410">
        <v>413482000</v>
      </c>
      <c r="D9" s="309">
        <v>1046</v>
      </c>
      <c r="E9" s="15">
        <v>435557000</v>
      </c>
      <c r="F9" s="309">
        <v>1062</v>
      </c>
      <c r="G9" s="15">
        <v>450354000</v>
      </c>
      <c r="H9" s="65">
        <f>IF(E9=0,0,(G9-E9)/E9*100)</f>
        <v>3.3972591417426425</v>
      </c>
      <c r="I9" s="12"/>
      <c r="J9" s="2"/>
      <c r="K9" s="42" t="s">
        <v>16</v>
      </c>
      <c r="L9" s="326">
        <v>302</v>
      </c>
      <c r="M9" s="15">
        <v>151075000</v>
      </c>
      <c r="N9" s="309">
        <v>331</v>
      </c>
      <c r="O9" s="15">
        <v>162861000</v>
      </c>
      <c r="P9" s="309">
        <v>295</v>
      </c>
      <c r="Q9" s="15">
        <v>155269000</v>
      </c>
      <c r="R9" s="66">
        <f>IF(O9=0,0,(Q9-O9)/O9*100)</f>
        <v>-4.6616439786075246</v>
      </c>
      <c r="S9" s="42"/>
      <c r="T9" s="2"/>
      <c r="U9" s="20" t="s">
        <v>16</v>
      </c>
      <c r="V9" s="51">
        <f>+B9-L9</f>
        <v>732</v>
      </c>
      <c r="W9" s="410">
        <f>+C9-M9</f>
        <v>262407000</v>
      </c>
      <c r="X9" s="51">
        <f aca="true" t="shared" si="0" ref="X9:AA10">+D9-N9</f>
        <v>715</v>
      </c>
      <c r="Y9" s="410">
        <f t="shared" si="0"/>
        <v>272696000</v>
      </c>
      <c r="Z9" s="51">
        <f t="shared" si="0"/>
        <v>767</v>
      </c>
      <c r="AA9" s="410">
        <f t="shared" si="0"/>
        <v>295085000</v>
      </c>
      <c r="AB9" s="65">
        <f>IF(Y9=0,0,(AA9-Y9)/Y9*100)</f>
        <v>8.210241441018571</v>
      </c>
      <c r="AC9" s="42"/>
      <c r="AD9" s="2"/>
    </row>
    <row r="10" spans="1:30" ht="15">
      <c r="A10" s="225" t="s">
        <v>315</v>
      </c>
      <c r="B10" s="338">
        <v>109</v>
      </c>
      <c r="C10" s="411">
        <v>6777000</v>
      </c>
      <c r="D10" s="338">
        <v>70</v>
      </c>
      <c r="E10" s="23">
        <v>4505000</v>
      </c>
      <c r="F10" s="338">
        <v>71</v>
      </c>
      <c r="G10" s="23">
        <v>4644000</v>
      </c>
      <c r="H10" s="65">
        <f>IF(E10=0,0,(G10-E10)/E10*100)</f>
        <v>3.0854605993340734</v>
      </c>
      <c r="I10" s="12"/>
      <c r="J10" s="2"/>
      <c r="K10" s="20" t="s">
        <v>17</v>
      </c>
      <c r="L10" s="338">
        <v>21</v>
      </c>
      <c r="M10" s="23">
        <v>1679000</v>
      </c>
      <c r="N10" s="338">
        <v>22</v>
      </c>
      <c r="O10" s="23">
        <v>2905000</v>
      </c>
      <c r="P10" s="338">
        <v>22</v>
      </c>
      <c r="Q10" s="23">
        <v>2905000</v>
      </c>
      <c r="R10" s="66">
        <f>IF(O10=0,0,(Q10-O10)/O10*100)</f>
        <v>0</v>
      </c>
      <c r="S10" s="53"/>
      <c r="T10" s="54"/>
      <c r="U10" s="20" t="s">
        <v>17</v>
      </c>
      <c r="V10" s="338">
        <f>+B10-L10</f>
        <v>88</v>
      </c>
      <c r="W10" s="411">
        <f>+C10-M10</f>
        <v>5098000</v>
      </c>
      <c r="X10" s="338">
        <f t="shared" si="0"/>
        <v>48</v>
      </c>
      <c r="Y10" s="411">
        <f t="shared" si="0"/>
        <v>1600000</v>
      </c>
      <c r="Z10" s="338">
        <f t="shared" si="0"/>
        <v>49</v>
      </c>
      <c r="AA10" s="411">
        <f t="shared" si="0"/>
        <v>1739000</v>
      </c>
      <c r="AB10" s="65">
        <f>IF(Y10=0,0,(AA10-Y10)/Y10*100)</f>
        <v>8.6875</v>
      </c>
      <c r="AC10" s="53"/>
      <c r="AD10" s="2"/>
    </row>
    <row r="11" spans="1:30" ht="15" hidden="1">
      <c r="A11" s="225" t="s">
        <v>316</v>
      </c>
      <c r="B11" s="338"/>
      <c r="C11" s="551"/>
      <c r="D11" s="338"/>
      <c r="E11" s="23"/>
      <c r="F11" s="338"/>
      <c r="G11" s="23"/>
      <c r="H11" s="65"/>
      <c r="I11" s="12"/>
      <c r="J11" s="2"/>
      <c r="K11" s="225" t="s">
        <v>316</v>
      </c>
      <c r="L11" s="338"/>
      <c r="M11" s="551"/>
      <c r="N11" s="338"/>
      <c r="O11" s="23"/>
      <c r="P11" s="338"/>
      <c r="Q11" s="23"/>
      <c r="R11" s="65"/>
      <c r="S11" s="12"/>
      <c r="T11" s="54"/>
      <c r="U11" s="225" t="s">
        <v>316</v>
      </c>
      <c r="V11" s="338"/>
      <c r="W11" s="551"/>
      <c r="X11" s="338"/>
      <c r="Y11" s="23"/>
      <c r="Z11" s="338"/>
      <c r="AA11" s="23"/>
      <c r="AB11" s="65"/>
      <c r="AC11" s="12"/>
      <c r="AD11" s="2"/>
    </row>
    <row r="12" spans="1:30" ht="15">
      <c r="A12" s="225" t="s">
        <v>403</v>
      </c>
      <c r="B12" s="552">
        <v>5</v>
      </c>
      <c r="C12" s="551">
        <v>648000</v>
      </c>
      <c r="D12" s="552">
        <v>4</v>
      </c>
      <c r="E12" s="551">
        <v>500000</v>
      </c>
      <c r="F12" s="552">
        <v>4</v>
      </c>
      <c r="G12" s="411">
        <v>505000</v>
      </c>
      <c r="H12" s="66">
        <f>IF(E12=0,0,(G12-E12)/E12*100)</f>
        <v>1</v>
      </c>
      <c r="I12" s="12"/>
      <c r="J12" s="2"/>
      <c r="K12" s="225" t="s">
        <v>403</v>
      </c>
      <c r="L12" s="552">
        <v>0</v>
      </c>
      <c r="M12" s="551">
        <v>0</v>
      </c>
      <c r="N12" s="552">
        <v>0</v>
      </c>
      <c r="O12" s="551">
        <v>0</v>
      </c>
      <c r="P12" s="552">
        <v>1</v>
      </c>
      <c r="Q12" s="411">
        <v>750000</v>
      </c>
      <c r="R12" s="66">
        <f aca="true" t="shared" si="1" ref="R12:R20">IF(O12=0,0,(Q12-O12)/O12*100)</f>
        <v>0</v>
      </c>
      <c r="S12" s="12"/>
      <c r="T12" s="54"/>
      <c r="U12" s="225" t="s">
        <v>403</v>
      </c>
      <c r="V12" s="552">
        <f aca="true" t="shared" si="2" ref="V12:AA12">+B12-L12</f>
        <v>5</v>
      </c>
      <c r="W12" s="585">
        <f t="shared" si="2"/>
        <v>648000</v>
      </c>
      <c r="X12" s="552">
        <f t="shared" si="2"/>
        <v>4</v>
      </c>
      <c r="Y12" s="585">
        <f t="shared" si="2"/>
        <v>500000</v>
      </c>
      <c r="Z12" s="552">
        <f t="shared" si="2"/>
        <v>3</v>
      </c>
      <c r="AA12" s="585">
        <f t="shared" si="2"/>
        <v>-245000</v>
      </c>
      <c r="AB12" s="66">
        <f aca="true" t="shared" si="3" ref="AB12:AB20">IF(Y12=0,0,(AA12-Y12)/Y12*100)</f>
        <v>-149</v>
      </c>
      <c r="AC12" s="12"/>
      <c r="AD12" s="2"/>
    </row>
    <row r="13" spans="1:30" ht="15">
      <c r="A13" s="225" t="s">
        <v>409</v>
      </c>
      <c r="B13" s="183">
        <f aca="true" t="shared" si="4" ref="B13:G13">+B14+B15+B16</f>
        <v>420</v>
      </c>
      <c r="C13" s="553">
        <f t="shared" si="4"/>
        <v>143793000</v>
      </c>
      <c r="D13" s="183">
        <f t="shared" si="4"/>
        <v>375</v>
      </c>
      <c r="E13" s="553">
        <f t="shared" si="4"/>
        <v>132349000</v>
      </c>
      <c r="F13" s="183">
        <f t="shared" si="4"/>
        <v>379</v>
      </c>
      <c r="G13" s="554">
        <f t="shared" si="4"/>
        <v>134573000</v>
      </c>
      <c r="H13" s="66">
        <f>IF(E13=0,0,(G13-E13)/E13*100)</f>
        <v>1.680405594299919</v>
      </c>
      <c r="I13" s="12"/>
      <c r="J13" s="2"/>
      <c r="K13" s="225" t="s">
        <v>409</v>
      </c>
      <c r="L13" s="183">
        <f aca="true" t="shared" si="5" ref="L13:Q13">+L14+L15+L16</f>
        <v>117</v>
      </c>
      <c r="M13" s="553">
        <v>49823000</v>
      </c>
      <c r="N13" s="183">
        <f t="shared" si="5"/>
        <v>98</v>
      </c>
      <c r="O13" s="553">
        <f t="shared" si="5"/>
        <v>43104000</v>
      </c>
      <c r="P13" s="183">
        <f t="shared" si="5"/>
        <v>114</v>
      </c>
      <c r="Q13" s="554">
        <f t="shared" si="5"/>
        <v>50650000</v>
      </c>
      <c r="R13" s="66">
        <f t="shared" si="1"/>
        <v>17.506495916852263</v>
      </c>
      <c r="S13" s="12"/>
      <c r="T13" s="54"/>
      <c r="U13" s="225" t="s">
        <v>409</v>
      </c>
      <c r="V13" s="183">
        <f aca="true" t="shared" si="6" ref="V13:AA13">+V14+V15+V16</f>
        <v>303</v>
      </c>
      <c r="W13" s="553">
        <f t="shared" si="6"/>
        <v>93970000</v>
      </c>
      <c r="X13" s="183">
        <f t="shared" si="6"/>
        <v>277</v>
      </c>
      <c r="Y13" s="553">
        <f t="shared" si="6"/>
        <v>89245000</v>
      </c>
      <c r="Z13" s="183">
        <f t="shared" si="6"/>
        <v>265</v>
      </c>
      <c r="AA13" s="554">
        <f t="shared" si="6"/>
        <v>83923000</v>
      </c>
      <c r="AB13" s="66">
        <f t="shared" si="3"/>
        <v>-5.963359291837078</v>
      </c>
      <c r="AC13" s="12"/>
      <c r="AD13" s="2"/>
    </row>
    <row r="14" spans="1:30" ht="13.5" customHeight="1">
      <c r="A14" s="221" t="s">
        <v>305</v>
      </c>
      <c r="B14" s="51">
        <v>90</v>
      </c>
      <c r="C14" s="411">
        <v>39883000</v>
      </c>
      <c r="D14" s="51">
        <v>80</v>
      </c>
      <c r="E14" s="411">
        <v>36495000</v>
      </c>
      <c r="F14" s="51">
        <v>79</v>
      </c>
      <c r="G14" s="411">
        <v>35908000</v>
      </c>
      <c r="H14" s="65">
        <f aca="true" t="shared" si="7" ref="H14:H20">IF(E14=0,0,(G14-E14)/E14*100)</f>
        <v>-1.6084395122619537</v>
      </c>
      <c r="I14" s="12"/>
      <c r="J14" s="2"/>
      <c r="K14" s="221" t="s">
        <v>305</v>
      </c>
      <c r="L14" s="51">
        <v>15</v>
      </c>
      <c r="M14" s="411">
        <v>8922000</v>
      </c>
      <c r="N14" s="51">
        <v>13</v>
      </c>
      <c r="O14" s="411">
        <v>7714000</v>
      </c>
      <c r="P14" s="51">
        <v>15</v>
      </c>
      <c r="Q14" s="411">
        <v>9232000</v>
      </c>
      <c r="R14" s="65">
        <f t="shared" si="1"/>
        <v>19.678506611355974</v>
      </c>
      <c r="S14" s="12"/>
      <c r="T14" s="54"/>
      <c r="U14" s="221" t="s">
        <v>305</v>
      </c>
      <c r="V14" s="552">
        <f aca="true" t="shared" si="8" ref="V14:AA16">+B14-L14</f>
        <v>75</v>
      </c>
      <c r="W14" s="585">
        <f t="shared" si="8"/>
        <v>30961000</v>
      </c>
      <c r="X14" s="552">
        <f t="shared" si="8"/>
        <v>67</v>
      </c>
      <c r="Y14" s="585">
        <f t="shared" si="8"/>
        <v>28781000</v>
      </c>
      <c r="Z14" s="552">
        <f t="shared" si="8"/>
        <v>64</v>
      </c>
      <c r="AA14" s="588">
        <f t="shared" si="8"/>
        <v>26676000</v>
      </c>
      <c r="AB14" s="65">
        <f t="shared" si="3"/>
        <v>-7.313852889058754</v>
      </c>
      <c r="AC14" s="12"/>
      <c r="AD14" s="2"/>
    </row>
    <row r="15" spans="1:30" ht="15">
      <c r="A15" s="221" t="s">
        <v>306</v>
      </c>
      <c r="B15" s="51">
        <v>329</v>
      </c>
      <c r="C15" s="411">
        <v>103838000</v>
      </c>
      <c r="D15" s="51">
        <v>295</v>
      </c>
      <c r="E15" s="411">
        <v>95854000</v>
      </c>
      <c r="F15" s="51">
        <v>300</v>
      </c>
      <c r="G15" s="411">
        <v>98665000</v>
      </c>
      <c r="H15" s="65">
        <f t="shared" si="7"/>
        <v>2.93258497297974</v>
      </c>
      <c r="I15" s="12"/>
      <c r="J15" s="2"/>
      <c r="K15" s="221" t="s">
        <v>306</v>
      </c>
      <c r="L15" s="51">
        <v>102</v>
      </c>
      <c r="M15" s="411">
        <v>40901000</v>
      </c>
      <c r="N15" s="51">
        <v>85</v>
      </c>
      <c r="O15" s="411">
        <v>35390000</v>
      </c>
      <c r="P15" s="51">
        <v>99</v>
      </c>
      <c r="Q15" s="411">
        <v>41418000</v>
      </c>
      <c r="R15" s="65">
        <f t="shared" si="1"/>
        <v>17.03306018649336</v>
      </c>
      <c r="S15" s="12"/>
      <c r="T15" s="54"/>
      <c r="U15" s="221" t="s">
        <v>306</v>
      </c>
      <c r="V15" s="552">
        <f t="shared" si="8"/>
        <v>227</v>
      </c>
      <c r="W15" s="585">
        <f t="shared" si="8"/>
        <v>62937000</v>
      </c>
      <c r="X15" s="552">
        <f t="shared" si="8"/>
        <v>210</v>
      </c>
      <c r="Y15" s="585">
        <f t="shared" si="8"/>
        <v>60464000</v>
      </c>
      <c r="Z15" s="552">
        <f t="shared" si="8"/>
        <v>201</v>
      </c>
      <c r="AA15" s="588">
        <f t="shared" si="8"/>
        <v>57247000</v>
      </c>
      <c r="AB15" s="65">
        <f t="shared" si="3"/>
        <v>-5.320521301931728</v>
      </c>
      <c r="AC15" s="12"/>
      <c r="AD15" s="2"/>
    </row>
    <row r="16" spans="1:30" ht="15.75" thickBot="1">
      <c r="A16" s="222" t="s">
        <v>334</v>
      </c>
      <c r="B16" s="55">
        <v>1</v>
      </c>
      <c r="C16" s="19">
        <v>72000</v>
      </c>
      <c r="D16" s="55">
        <v>0</v>
      </c>
      <c r="E16" s="19">
        <v>0</v>
      </c>
      <c r="F16" s="55">
        <v>0</v>
      </c>
      <c r="G16" s="19">
        <v>0</v>
      </c>
      <c r="H16" s="127">
        <f t="shared" si="7"/>
        <v>0</v>
      </c>
      <c r="I16" s="43"/>
      <c r="J16" s="2"/>
      <c r="K16" s="222" t="s">
        <v>334</v>
      </c>
      <c r="L16" s="55">
        <v>0</v>
      </c>
      <c r="M16" s="19">
        <v>0</v>
      </c>
      <c r="N16" s="55">
        <v>0</v>
      </c>
      <c r="O16" s="19">
        <v>0</v>
      </c>
      <c r="P16" s="55">
        <v>0</v>
      </c>
      <c r="Q16" s="19">
        <v>0</v>
      </c>
      <c r="R16" s="66">
        <f t="shared" si="1"/>
        <v>0</v>
      </c>
      <c r="S16" s="43"/>
      <c r="T16" s="54"/>
      <c r="U16" s="222" t="s">
        <v>334</v>
      </c>
      <c r="V16" s="586">
        <f t="shared" si="8"/>
        <v>1</v>
      </c>
      <c r="W16" s="587">
        <f t="shared" si="8"/>
        <v>72000</v>
      </c>
      <c r="X16" s="586">
        <f t="shared" si="8"/>
        <v>0</v>
      </c>
      <c r="Y16" s="587">
        <f t="shared" si="8"/>
        <v>0</v>
      </c>
      <c r="Z16" s="586">
        <f t="shared" si="8"/>
        <v>0</v>
      </c>
      <c r="AA16" s="587">
        <f t="shared" si="8"/>
        <v>0</v>
      </c>
      <c r="AB16" s="127">
        <f t="shared" si="3"/>
        <v>0</v>
      </c>
      <c r="AC16" s="43"/>
      <c r="AD16" s="2"/>
    </row>
    <row r="17" spans="1:30" ht="15.75" thickBot="1">
      <c r="A17" s="223" t="s">
        <v>307</v>
      </c>
      <c r="B17" s="55">
        <f aca="true" t="shared" si="9" ref="B17:G17">+B12+B13</f>
        <v>425</v>
      </c>
      <c r="C17" s="19">
        <f t="shared" si="9"/>
        <v>144441000</v>
      </c>
      <c r="D17" s="55">
        <f t="shared" si="9"/>
        <v>379</v>
      </c>
      <c r="E17" s="19">
        <f t="shared" si="9"/>
        <v>132849000</v>
      </c>
      <c r="F17" s="55">
        <f t="shared" si="9"/>
        <v>383</v>
      </c>
      <c r="G17" s="19">
        <f t="shared" si="9"/>
        <v>135078000</v>
      </c>
      <c r="H17" s="68">
        <f t="shared" si="7"/>
        <v>1.6778447711311337</v>
      </c>
      <c r="I17" s="59">
        <f>IF(G17=0,0,((G17/F17)-(E17/D17))/(E17/D17)*100)</f>
        <v>0.6159351651663155</v>
      </c>
      <c r="J17" s="2"/>
      <c r="K17" s="223" t="s">
        <v>307</v>
      </c>
      <c r="L17" s="55">
        <f aca="true" t="shared" si="10" ref="L17:Q17">+L12+L13</f>
        <v>117</v>
      </c>
      <c r="M17" s="19">
        <f t="shared" si="10"/>
        <v>49823000</v>
      </c>
      <c r="N17" s="55">
        <f t="shared" si="10"/>
        <v>98</v>
      </c>
      <c r="O17" s="19">
        <f t="shared" si="10"/>
        <v>43104000</v>
      </c>
      <c r="P17" s="55">
        <f t="shared" si="10"/>
        <v>115</v>
      </c>
      <c r="Q17" s="19">
        <f t="shared" si="10"/>
        <v>51400000</v>
      </c>
      <c r="R17" s="68">
        <f t="shared" si="1"/>
        <v>19.246473645137343</v>
      </c>
      <c r="S17" s="59">
        <f>IF(Q17=0,0,((Q17/P17)-(O17/N17))/(O17/N17)*100)</f>
        <v>1.6187340628126858</v>
      </c>
      <c r="T17" s="54"/>
      <c r="U17" s="223" t="s">
        <v>307</v>
      </c>
      <c r="V17" s="55">
        <f aca="true" t="shared" si="11" ref="V17:AA17">+V12+V13</f>
        <v>308</v>
      </c>
      <c r="W17" s="19">
        <f t="shared" si="11"/>
        <v>94618000</v>
      </c>
      <c r="X17" s="55">
        <f t="shared" si="11"/>
        <v>281</v>
      </c>
      <c r="Y17" s="19">
        <f t="shared" si="11"/>
        <v>89745000</v>
      </c>
      <c r="Z17" s="55">
        <f t="shared" si="11"/>
        <v>268</v>
      </c>
      <c r="AA17" s="19">
        <f t="shared" si="11"/>
        <v>83678000</v>
      </c>
      <c r="AB17" s="68">
        <f t="shared" si="3"/>
        <v>-6.760265195832636</v>
      </c>
      <c r="AC17" s="59">
        <f>IF(AA17=0,0,((AA17/Z17)-(Y17/X17))/(Y17/X17)*100)</f>
        <v>-2.2374422389140696</v>
      </c>
      <c r="AD17" s="2"/>
    </row>
    <row r="18" spans="1:30" ht="13.5" customHeight="1" thickBot="1">
      <c r="A18" s="224" t="s">
        <v>308</v>
      </c>
      <c r="B18" s="55">
        <f>B9+B17</f>
        <v>1459</v>
      </c>
      <c r="C18" s="19">
        <f>C9+C10+C17</f>
        <v>564700000</v>
      </c>
      <c r="D18" s="55">
        <f>D9+D17</f>
        <v>1425</v>
      </c>
      <c r="E18" s="19">
        <f>E9+E10+E17</f>
        <v>572911000</v>
      </c>
      <c r="F18" s="55">
        <f>F9+F17</f>
        <v>1445</v>
      </c>
      <c r="G18" s="19">
        <f>G9+G10+G17</f>
        <v>590076000</v>
      </c>
      <c r="H18" s="68">
        <f t="shared" si="7"/>
        <v>2.9961023614488114</v>
      </c>
      <c r="I18" s="43"/>
      <c r="J18" s="2"/>
      <c r="K18" s="60" t="s">
        <v>18</v>
      </c>
      <c r="L18" s="310">
        <f>L9+L17</f>
        <v>419</v>
      </c>
      <c r="M18" s="19">
        <f>M9+M10+M17</f>
        <v>202577000</v>
      </c>
      <c r="N18" s="314">
        <f>N9+N17</f>
        <v>429</v>
      </c>
      <c r="O18" s="19">
        <f>O9+O10+O17</f>
        <v>208870000</v>
      </c>
      <c r="P18" s="314">
        <f>P9+P17</f>
        <v>410</v>
      </c>
      <c r="Q18" s="19">
        <f>Q9+Q10+Q17</f>
        <v>209574000</v>
      </c>
      <c r="R18" s="66">
        <f t="shared" si="1"/>
        <v>0.33705175467994447</v>
      </c>
      <c r="S18" s="46"/>
      <c r="T18" s="54"/>
      <c r="U18" s="63" t="s">
        <v>18</v>
      </c>
      <c r="V18" s="55">
        <f>V9+V17</f>
        <v>1040</v>
      </c>
      <c r="W18" s="19">
        <f>W9+W10+W17</f>
        <v>362123000</v>
      </c>
      <c r="X18" s="55">
        <f>X9+X17</f>
        <v>996</v>
      </c>
      <c r="Y18" s="19">
        <f>Y9+Y10+Y17</f>
        <v>364041000</v>
      </c>
      <c r="Z18" s="55">
        <f>Z9+Z17</f>
        <v>1035</v>
      </c>
      <c r="AA18" s="19">
        <f>AA9+AA10+AA17</f>
        <v>380502000</v>
      </c>
      <c r="AB18" s="127">
        <f t="shared" si="3"/>
        <v>4.521743429998269</v>
      </c>
      <c r="AC18" s="64"/>
      <c r="AD18" s="2"/>
    </row>
    <row r="19" spans="1:30" ht="15.75" thickBot="1">
      <c r="A19" s="44" t="s">
        <v>19</v>
      </c>
      <c r="B19" s="55">
        <v>54</v>
      </c>
      <c r="C19" s="19">
        <v>15351000</v>
      </c>
      <c r="D19" s="314">
        <v>60</v>
      </c>
      <c r="E19" s="19">
        <v>16586000</v>
      </c>
      <c r="F19" s="314">
        <v>62</v>
      </c>
      <c r="G19" s="19">
        <v>17174000</v>
      </c>
      <c r="H19" s="68">
        <f t="shared" si="7"/>
        <v>3.545158567466538</v>
      </c>
      <c r="I19" s="43"/>
      <c r="J19" s="2"/>
      <c r="K19" s="60" t="s">
        <v>19</v>
      </c>
      <c r="L19" s="55">
        <v>7</v>
      </c>
      <c r="M19" s="19">
        <v>1097000</v>
      </c>
      <c r="N19" s="314">
        <v>12</v>
      </c>
      <c r="O19" s="19">
        <v>3764000</v>
      </c>
      <c r="P19" s="314">
        <v>13</v>
      </c>
      <c r="Q19" s="19">
        <v>3910000</v>
      </c>
      <c r="R19" s="68">
        <f t="shared" si="1"/>
        <v>3.8788522848034</v>
      </c>
      <c r="S19" s="46"/>
      <c r="T19" s="54"/>
      <c r="U19" s="17" t="s">
        <v>19</v>
      </c>
      <c r="V19" s="55">
        <f aca="true" t="shared" si="12" ref="V19:AA19">+B19-L19</f>
        <v>47</v>
      </c>
      <c r="W19" s="19">
        <f t="shared" si="12"/>
        <v>14254000</v>
      </c>
      <c r="X19" s="55">
        <f t="shared" si="12"/>
        <v>48</v>
      </c>
      <c r="Y19" s="19">
        <f t="shared" si="12"/>
        <v>12822000</v>
      </c>
      <c r="Z19" s="55">
        <f t="shared" si="12"/>
        <v>49</v>
      </c>
      <c r="AA19" s="19">
        <f t="shared" si="12"/>
        <v>13264000</v>
      </c>
      <c r="AB19" s="127">
        <f t="shared" si="3"/>
        <v>3.4472001247855246</v>
      </c>
      <c r="AC19" s="44"/>
      <c r="AD19" s="2"/>
    </row>
    <row r="20" spans="1:30" ht="15">
      <c r="A20" s="42" t="s">
        <v>18</v>
      </c>
      <c r="B20" s="51">
        <f aca="true" t="shared" si="13" ref="B20:G20">+B18+B19</f>
        <v>1513</v>
      </c>
      <c r="C20" s="23">
        <f t="shared" si="13"/>
        <v>580051000</v>
      </c>
      <c r="D20" s="51">
        <f t="shared" si="13"/>
        <v>1485</v>
      </c>
      <c r="E20" s="23">
        <f t="shared" si="13"/>
        <v>589497000</v>
      </c>
      <c r="F20" s="51">
        <f t="shared" si="13"/>
        <v>1507</v>
      </c>
      <c r="G20" s="23">
        <f t="shared" si="13"/>
        <v>607250000</v>
      </c>
      <c r="H20" s="65">
        <f t="shared" si="7"/>
        <v>3.0115505252783303</v>
      </c>
      <c r="I20" s="12"/>
      <c r="J20" s="2"/>
      <c r="K20" s="33" t="s">
        <v>18</v>
      </c>
      <c r="L20" s="326">
        <f aca="true" t="shared" si="14" ref="L20:Q20">+L18+L19</f>
        <v>426</v>
      </c>
      <c r="M20" s="23">
        <f t="shared" si="14"/>
        <v>203674000</v>
      </c>
      <c r="N20" s="183">
        <f t="shared" si="14"/>
        <v>441</v>
      </c>
      <c r="O20" s="23">
        <f t="shared" si="14"/>
        <v>212634000</v>
      </c>
      <c r="P20" s="183">
        <f t="shared" si="14"/>
        <v>423</v>
      </c>
      <c r="Q20" s="23">
        <f t="shared" si="14"/>
        <v>213484000</v>
      </c>
      <c r="R20" s="66">
        <f t="shared" si="1"/>
        <v>0.3997479236622553</v>
      </c>
      <c r="S20" s="42"/>
      <c r="T20" s="54"/>
      <c r="U20" s="20" t="s">
        <v>18</v>
      </c>
      <c r="V20" s="51">
        <f aca="true" t="shared" si="15" ref="V20:AA20">+V18+V19</f>
        <v>1087</v>
      </c>
      <c r="W20" s="23">
        <f t="shared" si="15"/>
        <v>376377000</v>
      </c>
      <c r="X20" s="51">
        <f t="shared" si="15"/>
        <v>1044</v>
      </c>
      <c r="Y20" s="23">
        <f t="shared" si="15"/>
        <v>376863000</v>
      </c>
      <c r="Z20" s="51">
        <f t="shared" si="15"/>
        <v>1084</v>
      </c>
      <c r="AA20" s="23">
        <f t="shared" si="15"/>
        <v>393766000</v>
      </c>
      <c r="AB20" s="65">
        <f t="shared" si="3"/>
        <v>4.485184271207309</v>
      </c>
      <c r="AC20" s="42"/>
      <c r="AD20" s="2"/>
    </row>
    <row r="21" spans="1:30" ht="15">
      <c r="A21" s="47" t="s">
        <v>303</v>
      </c>
      <c r="B21" s="183"/>
      <c r="C21" s="23"/>
      <c r="D21" s="183"/>
      <c r="E21" s="23"/>
      <c r="F21" s="183"/>
      <c r="G21" s="23"/>
      <c r="H21" s="52"/>
      <c r="I21" s="12"/>
      <c r="J21" s="2"/>
      <c r="K21" s="50" t="s">
        <v>21</v>
      </c>
      <c r="L21" s="51"/>
      <c r="M21" s="23"/>
      <c r="N21" s="183"/>
      <c r="O21" s="23"/>
      <c r="P21" s="183"/>
      <c r="Q21" s="23"/>
      <c r="R21" s="53"/>
      <c r="S21" s="42"/>
      <c r="T21" s="54"/>
      <c r="U21" s="50" t="s">
        <v>21</v>
      </c>
      <c r="V21" s="183"/>
      <c r="W21" s="23"/>
      <c r="X21" s="183"/>
      <c r="Y21" s="23"/>
      <c r="Z21" s="183"/>
      <c r="AA21" s="23"/>
      <c r="AB21" s="52"/>
      <c r="AC21" s="42"/>
      <c r="AD21" s="2"/>
    </row>
    <row r="22" spans="1:30" ht="15">
      <c r="A22" s="225" t="s">
        <v>309</v>
      </c>
      <c r="B22" s="51">
        <v>38</v>
      </c>
      <c r="C22" s="411">
        <v>62335000</v>
      </c>
      <c r="D22" s="183">
        <v>40</v>
      </c>
      <c r="E22" s="23">
        <v>66048000</v>
      </c>
      <c r="F22" s="183">
        <v>41</v>
      </c>
      <c r="G22" s="23">
        <v>68778000</v>
      </c>
      <c r="H22" s="65">
        <f aca="true" t="shared" si="16" ref="H22:H27">IF(E22=0,0,(G22-E22)/E22*100)</f>
        <v>4.133357558139535</v>
      </c>
      <c r="I22" s="12"/>
      <c r="J22" s="2"/>
      <c r="K22" s="20" t="s">
        <v>22</v>
      </c>
      <c r="L22" s="51">
        <v>20</v>
      </c>
      <c r="M22" s="23">
        <v>31938000</v>
      </c>
      <c r="N22" s="183">
        <v>20</v>
      </c>
      <c r="O22" s="23">
        <v>32981000</v>
      </c>
      <c r="P22" s="183">
        <v>20</v>
      </c>
      <c r="Q22" s="23">
        <v>33641000</v>
      </c>
      <c r="R22" s="66">
        <f aca="true" t="shared" si="17" ref="R22:R27">IF(O22=0,0,(Q22-O22)/O22*100)</f>
        <v>2.0011521785270308</v>
      </c>
      <c r="S22" s="42"/>
      <c r="T22" s="54"/>
      <c r="U22" s="20" t="s">
        <v>22</v>
      </c>
      <c r="V22" s="51">
        <f aca="true" t="shared" si="18" ref="V22:W26">+B22-L22</f>
        <v>18</v>
      </c>
      <c r="W22" s="411">
        <f t="shared" si="18"/>
        <v>30397000</v>
      </c>
      <c r="X22" s="51">
        <f aca="true" t="shared" si="19" ref="X22:AA26">+D22-N22</f>
        <v>20</v>
      </c>
      <c r="Y22" s="411">
        <f t="shared" si="19"/>
        <v>33067000</v>
      </c>
      <c r="Z22" s="51">
        <f t="shared" si="19"/>
        <v>21</v>
      </c>
      <c r="AA22" s="411">
        <f t="shared" si="19"/>
        <v>35137000</v>
      </c>
      <c r="AB22" s="65">
        <f aca="true" t="shared" si="20" ref="AB22:AB27">IF(Y22=0,0,(AA22-Y22)/Y22*100)</f>
        <v>6.260017540145765</v>
      </c>
      <c r="AC22" s="42"/>
      <c r="AD22" s="2"/>
    </row>
    <row r="23" spans="1:30" ht="15">
      <c r="A23" s="225" t="s">
        <v>310</v>
      </c>
      <c r="B23" s="51">
        <v>0</v>
      </c>
      <c r="C23" s="411">
        <v>0</v>
      </c>
      <c r="D23" s="183">
        <v>0</v>
      </c>
      <c r="E23" s="23">
        <v>0</v>
      </c>
      <c r="F23" s="183">
        <v>0</v>
      </c>
      <c r="G23" s="23">
        <v>0</v>
      </c>
      <c r="H23" s="65">
        <f t="shared" si="16"/>
        <v>0</v>
      </c>
      <c r="I23" s="12"/>
      <c r="J23" s="2"/>
      <c r="K23" s="20" t="s">
        <v>23</v>
      </c>
      <c r="L23" s="51">
        <v>0</v>
      </c>
      <c r="M23" s="23">
        <v>0</v>
      </c>
      <c r="N23" s="183">
        <v>0</v>
      </c>
      <c r="O23" s="23">
        <v>0</v>
      </c>
      <c r="P23" s="183">
        <v>0</v>
      </c>
      <c r="Q23" s="23">
        <v>0</v>
      </c>
      <c r="R23" s="66">
        <f t="shared" si="17"/>
        <v>0</v>
      </c>
      <c r="S23" s="42"/>
      <c r="T23" s="54"/>
      <c r="U23" s="20" t="s">
        <v>23</v>
      </c>
      <c r="V23" s="51">
        <f t="shared" si="18"/>
        <v>0</v>
      </c>
      <c r="W23" s="411">
        <f t="shared" si="18"/>
        <v>0</v>
      </c>
      <c r="X23" s="51">
        <f t="shared" si="19"/>
        <v>0</v>
      </c>
      <c r="Y23" s="411">
        <f t="shared" si="19"/>
        <v>0</v>
      </c>
      <c r="Z23" s="51">
        <f t="shared" si="19"/>
        <v>0</v>
      </c>
      <c r="AA23" s="411">
        <f t="shared" si="19"/>
        <v>0</v>
      </c>
      <c r="AB23" s="65">
        <f t="shared" si="20"/>
        <v>0</v>
      </c>
      <c r="AC23" s="42"/>
      <c r="AD23" s="2"/>
    </row>
    <row r="24" spans="1:30" ht="15">
      <c r="A24" s="225" t="s">
        <v>311</v>
      </c>
      <c r="B24" s="51">
        <v>0</v>
      </c>
      <c r="C24" s="411">
        <v>0</v>
      </c>
      <c r="D24" s="183">
        <v>1</v>
      </c>
      <c r="E24" s="23">
        <v>425000</v>
      </c>
      <c r="F24" s="183">
        <v>1</v>
      </c>
      <c r="G24" s="23">
        <v>647000</v>
      </c>
      <c r="H24" s="65">
        <f t="shared" si="16"/>
        <v>52.23529411764706</v>
      </c>
      <c r="I24" s="12"/>
      <c r="J24" s="2"/>
      <c r="K24" s="20" t="s">
        <v>24</v>
      </c>
      <c r="L24" s="51">
        <v>0</v>
      </c>
      <c r="M24" s="23">
        <v>0</v>
      </c>
      <c r="N24" s="183">
        <v>0</v>
      </c>
      <c r="O24" s="23">
        <v>0</v>
      </c>
      <c r="P24" s="183">
        <v>0</v>
      </c>
      <c r="Q24" s="23">
        <v>0</v>
      </c>
      <c r="R24" s="66">
        <f t="shared" si="17"/>
        <v>0</v>
      </c>
      <c r="S24" s="42"/>
      <c r="T24" s="54"/>
      <c r="U24" s="20" t="s">
        <v>24</v>
      </c>
      <c r="V24" s="51">
        <f t="shared" si="18"/>
        <v>0</v>
      </c>
      <c r="W24" s="411">
        <f t="shared" si="18"/>
        <v>0</v>
      </c>
      <c r="X24" s="51">
        <f t="shared" si="19"/>
        <v>1</v>
      </c>
      <c r="Y24" s="411">
        <f t="shared" si="19"/>
        <v>425000</v>
      </c>
      <c r="Z24" s="51">
        <f t="shared" si="19"/>
        <v>1</v>
      </c>
      <c r="AA24" s="411">
        <f t="shared" si="19"/>
        <v>647000</v>
      </c>
      <c r="AB24" s="65">
        <f t="shared" si="20"/>
        <v>52.23529411764706</v>
      </c>
      <c r="AC24" s="42"/>
      <c r="AD24" s="2"/>
    </row>
    <row r="25" spans="1:30" ht="15">
      <c r="A25" s="225" t="s">
        <v>312</v>
      </c>
      <c r="B25" s="51">
        <v>0</v>
      </c>
      <c r="C25" s="411">
        <v>0</v>
      </c>
      <c r="D25" s="183">
        <v>0</v>
      </c>
      <c r="E25" s="23">
        <v>0</v>
      </c>
      <c r="F25" s="183">
        <v>0</v>
      </c>
      <c r="G25" s="23">
        <v>0</v>
      </c>
      <c r="H25" s="65">
        <f t="shared" si="16"/>
        <v>0</v>
      </c>
      <c r="I25" s="12"/>
      <c r="J25" s="2"/>
      <c r="K25" s="20" t="s">
        <v>25</v>
      </c>
      <c r="L25" s="51">
        <v>0</v>
      </c>
      <c r="M25" s="23">
        <v>0</v>
      </c>
      <c r="N25" s="183">
        <v>0</v>
      </c>
      <c r="O25" s="23">
        <v>0</v>
      </c>
      <c r="P25" s="183">
        <v>0</v>
      </c>
      <c r="Q25" s="23">
        <v>0</v>
      </c>
      <c r="R25" s="66">
        <f t="shared" si="17"/>
        <v>0</v>
      </c>
      <c r="S25" s="42"/>
      <c r="T25" s="54"/>
      <c r="U25" s="20" t="s">
        <v>25</v>
      </c>
      <c r="V25" s="51">
        <f t="shared" si="18"/>
        <v>0</v>
      </c>
      <c r="W25" s="411">
        <f t="shared" si="18"/>
        <v>0</v>
      </c>
      <c r="X25" s="51">
        <f t="shared" si="19"/>
        <v>0</v>
      </c>
      <c r="Y25" s="411">
        <f t="shared" si="19"/>
        <v>0</v>
      </c>
      <c r="Z25" s="51">
        <f t="shared" si="19"/>
        <v>0</v>
      </c>
      <c r="AA25" s="411">
        <f t="shared" si="19"/>
        <v>0</v>
      </c>
      <c r="AB25" s="65">
        <f t="shared" si="20"/>
        <v>0</v>
      </c>
      <c r="AC25" s="42"/>
      <c r="AD25" s="2"/>
    </row>
    <row r="26" spans="1:30" ht="15.75" thickBot="1">
      <c r="A26" s="225" t="s">
        <v>313</v>
      </c>
      <c r="B26" s="51">
        <v>0</v>
      </c>
      <c r="C26" s="411">
        <v>0</v>
      </c>
      <c r="D26" s="183">
        <v>0</v>
      </c>
      <c r="E26" s="23">
        <v>0</v>
      </c>
      <c r="F26" s="183">
        <v>0</v>
      </c>
      <c r="G26" s="23">
        <v>0</v>
      </c>
      <c r="H26" s="65">
        <f t="shared" si="16"/>
        <v>0</v>
      </c>
      <c r="I26" s="12"/>
      <c r="J26" s="2"/>
      <c r="K26" s="17" t="s">
        <v>26</v>
      </c>
      <c r="L26" s="51">
        <v>0</v>
      </c>
      <c r="M26" s="23">
        <v>0</v>
      </c>
      <c r="N26" s="183">
        <v>0</v>
      </c>
      <c r="O26" s="23">
        <v>0</v>
      </c>
      <c r="P26" s="183">
        <v>0</v>
      </c>
      <c r="Q26" s="23">
        <v>0</v>
      </c>
      <c r="R26" s="66">
        <f t="shared" si="17"/>
        <v>0</v>
      </c>
      <c r="S26" s="44"/>
      <c r="T26" s="54"/>
      <c r="U26" s="17" t="s">
        <v>26</v>
      </c>
      <c r="V26" s="51">
        <f t="shared" si="18"/>
        <v>0</v>
      </c>
      <c r="W26" s="411">
        <f t="shared" si="18"/>
        <v>0</v>
      </c>
      <c r="X26" s="51">
        <f t="shared" si="19"/>
        <v>0</v>
      </c>
      <c r="Y26" s="411">
        <f t="shared" si="19"/>
        <v>0</v>
      </c>
      <c r="Z26" s="51">
        <f t="shared" si="19"/>
        <v>0</v>
      </c>
      <c r="AA26" s="411">
        <f t="shared" si="19"/>
        <v>0</v>
      </c>
      <c r="AB26" s="65">
        <f t="shared" si="20"/>
        <v>0</v>
      </c>
      <c r="AC26" s="44"/>
      <c r="AD26" s="2"/>
    </row>
    <row r="27" spans="1:30" ht="15.75" thickBot="1">
      <c r="A27" s="46" t="s">
        <v>27</v>
      </c>
      <c r="B27" s="315">
        <f aca="true" t="shared" si="21" ref="B27:G27">SUM(B22:B26)</f>
        <v>38</v>
      </c>
      <c r="C27" s="62">
        <f t="shared" si="21"/>
        <v>62335000</v>
      </c>
      <c r="D27" s="315">
        <f t="shared" si="21"/>
        <v>41</v>
      </c>
      <c r="E27" s="62">
        <f t="shared" si="21"/>
        <v>66473000</v>
      </c>
      <c r="F27" s="315">
        <f t="shared" si="21"/>
        <v>42</v>
      </c>
      <c r="G27" s="62">
        <f t="shared" si="21"/>
        <v>69425000</v>
      </c>
      <c r="H27" s="67">
        <f t="shared" si="16"/>
        <v>4.440900816873016</v>
      </c>
      <c r="I27" s="45"/>
      <c r="J27" s="2"/>
      <c r="K27" s="60" t="s">
        <v>27</v>
      </c>
      <c r="L27" s="61">
        <f aca="true" t="shared" si="22" ref="L27:Q27">SUM(L22:L26)</f>
        <v>20</v>
      </c>
      <c r="M27" s="62">
        <f t="shared" si="22"/>
        <v>31938000</v>
      </c>
      <c r="N27" s="315">
        <f t="shared" si="22"/>
        <v>20</v>
      </c>
      <c r="O27" s="62">
        <f t="shared" si="22"/>
        <v>32981000</v>
      </c>
      <c r="P27" s="315">
        <f t="shared" si="22"/>
        <v>20</v>
      </c>
      <c r="Q27" s="62">
        <f t="shared" si="22"/>
        <v>33641000</v>
      </c>
      <c r="R27" s="68">
        <f t="shared" si="17"/>
        <v>2.0011521785270308</v>
      </c>
      <c r="S27" s="46"/>
      <c r="T27" s="54"/>
      <c r="U27" s="60" t="s">
        <v>27</v>
      </c>
      <c r="V27" s="315">
        <f aca="true" t="shared" si="23" ref="V27:AA27">SUM(V22:V26)</f>
        <v>18</v>
      </c>
      <c r="W27" s="62">
        <f t="shared" si="23"/>
        <v>30397000</v>
      </c>
      <c r="X27" s="315">
        <f t="shared" si="23"/>
        <v>21</v>
      </c>
      <c r="Y27" s="62">
        <f t="shared" si="23"/>
        <v>33492000</v>
      </c>
      <c r="Z27" s="315">
        <f t="shared" si="23"/>
        <v>22</v>
      </c>
      <c r="AA27" s="62">
        <f t="shared" si="23"/>
        <v>35784000</v>
      </c>
      <c r="AB27" s="67">
        <f t="shared" si="20"/>
        <v>6.843425295592978</v>
      </c>
      <c r="AC27" s="46"/>
      <c r="AD27" s="2"/>
    </row>
    <row r="28" spans="1:30" ht="15">
      <c r="A28" s="47" t="s">
        <v>304</v>
      </c>
      <c r="B28" s="51" t="s">
        <v>20</v>
      </c>
      <c r="C28" s="23" t="s">
        <v>20</v>
      </c>
      <c r="D28" s="183"/>
      <c r="E28" s="23"/>
      <c r="F28" s="183"/>
      <c r="G28" s="23"/>
      <c r="H28" s="52"/>
      <c r="I28" s="12"/>
      <c r="J28" s="2"/>
      <c r="K28" s="50" t="s">
        <v>28</v>
      </c>
      <c r="L28" s="51"/>
      <c r="M28" s="23"/>
      <c r="N28" s="183"/>
      <c r="O28" s="23"/>
      <c r="P28" s="183"/>
      <c r="Q28" s="23"/>
      <c r="R28" s="53"/>
      <c r="S28" s="42"/>
      <c r="T28" s="54"/>
      <c r="U28" s="50" t="s">
        <v>28</v>
      </c>
      <c r="V28" s="51" t="s">
        <v>20</v>
      </c>
      <c r="W28" s="23" t="s">
        <v>20</v>
      </c>
      <c r="X28" s="51" t="s">
        <v>20</v>
      </c>
      <c r="Y28" s="23" t="s">
        <v>20</v>
      </c>
      <c r="Z28" s="51" t="s">
        <v>20</v>
      </c>
      <c r="AA28" s="23" t="s">
        <v>20</v>
      </c>
      <c r="AB28" s="52"/>
      <c r="AC28" s="42"/>
      <c r="AD28" s="2"/>
    </row>
    <row r="29" spans="1:30" ht="15">
      <c r="A29" s="42" t="s">
        <v>29</v>
      </c>
      <c r="B29" s="51">
        <v>241</v>
      </c>
      <c r="C29" s="411">
        <v>30043000</v>
      </c>
      <c r="D29" s="183">
        <v>248</v>
      </c>
      <c r="E29" s="23">
        <v>32301000</v>
      </c>
      <c r="F29" s="183">
        <v>252</v>
      </c>
      <c r="G29" s="23">
        <v>33272000</v>
      </c>
      <c r="H29" s="65">
        <f aca="true" t="shared" si="24" ref="H29:H34">IF(E29=0,0,(G29-E29)/E29*100)</f>
        <v>3.0060988823875423</v>
      </c>
      <c r="I29" s="12"/>
      <c r="J29" s="2"/>
      <c r="K29" s="20" t="s">
        <v>29</v>
      </c>
      <c r="L29" s="51">
        <v>62</v>
      </c>
      <c r="M29" s="23">
        <v>7823000</v>
      </c>
      <c r="N29" s="183">
        <v>63</v>
      </c>
      <c r="O29" s="23">
        <v>8078000</v>
      </c>
      <c r="P29" s="183">
        <v>63</v>
      </c>
      <c r="Q29" s="23">
        <v>8240000</v>
      </c>
      <c r="R29" s="66">
        <f aca="true" t="shared" si="25" ref="R29:R36">IF(O29=0,0,(Q29-O29)/O29*100)</f>
        <v>2.0054468927952462</v>
      </c>
      <c r="S29" s="42"/>
      <c r="T29" s="54"/>
      <c r="U29" s="20" t="s">
        <v>29</v>
      </c>
      <c r="V29" s="51">
        <f aca="true" t="shared" si="26" ref="V29:V34">+B29-L29</f>
        <v>179</v>
      </c>
      <c r="W29" s="411">
        <f aca="true" t="shared" si="27" ref="W29:W34">+C29-M29</f>
        <v>22220000</v>
      </c>
      <c r="X29" s="51">
        <f aca="true" t="shared" si="28" ref="X29:X34">+D29-N29</f>
        <v>185</v>
      </c>
      <c r="Y29" s="411">
        <f aca="true" t="shared" si="29" ref="Y29:Y34">+E29-O29</f>
        <v>24223000</v>
      </c>
      <c r="Z29" s="51">
        <f aca="true" t="shared" si="30" ref="Z29:Z34">+F29-P29</f>
        <v>189</v>
      </c>
      <c r="AA29" s="411">
        <f aca="true" t="shared" si="31" ref="AA29:AA34">+G29-Q29</f>
        <v>25032000</v>
      </c>
      <c r="AB29" s="65">
        <f aca="true" t="shared" si="32" ref="AB29:AB36">IF(Y29=0,0,(AA29-Y29)/Y29*100)</f>
        <v>3.3398010155637206</v>
      </c>
      <c r="AC29" s="42"/>
      <c r="AD29" s="2"/>
    </row>
    <row r="30" spans="1:30" ht="15">
      <c r="A30" s="42" t="s">
        <v>30</v>
      </c>
      <c r="B30" s="51">
        <v>0</v>
      </c>
      <c r="C30" s="411">
        <v>0</v>
      </c>
      <c r="D30" s="183">
        <v>0</v>
      </c>
      <c r="E30" s="23">
        <v>0</v>
      </c>
      <c r="F30" s="183">
        <v>0</v>
      </c>
      <c r="G30" s="23">
        <v>0</v>
      </c>
      <c r="H30" s="65">
        <f t="shared" si="24"/>
        <v>0</v>
      </c>
      <c r="I30" s="12"/>
      <c r="J30" s="2"/>
      <c r="K30" s="20" t="s">
        <v>30</v>
      </c>
      <c r="L30" s="51">
        <v>0</v>
      </c>
      <c r="M30" s="23">
        <v>0</v>
      </c>
      <c r="N30" s="183">
        <v>0</v>
      </c>
      <c r="O30" s="23">
        <v>0</v>
      </c>
      <c r="P30" s="183">
        <v>0</v>
      </c>
      <c r="Q30" s="23">
        <v>0</v>
      </c>
      <c r="R30" s="66">
        <f t="shared" si="25"/>
        <v>0</v>
      </c>
      <c r="S30" s="42"/>
      <c r="T30" s="54"/>
      <c r="U30" s="20" t="s">
        <v>30</v>
      </c>
      <c r="V30" s="51">
        <f t="shared" si="26"/>
        <v>0</v>
      </c>
      <c r="W30" s="411">
        <f t="shared" si="27"/>
        <v>0</v>
      </c>
      <c r="X30" s="51">
        <f t="shared" si="28"/>
        <v>0</v>
      </c>
      <c r="Y30" s="411">
        <f t="shared" si="29"/>
        <v>0</v>
      </c>
      <c r="Z30" s="51">
        <f t="shared" si="30"/>
        <v>0</v>
      </c>
      <c r="AA30" s="411">
        <f t="shared" si="31"/>
        <v>0</v>
      </c>
      <c r="AB30" s="65">
        <f t="shared" si="32"/>
        <v>0</v>
      </c>
      <c r="AC30" s="42"/>
      <c r="AD30" s="2"/>
    </row>
    <row r="31" spans="1:30" ht="15">
      <c r="A31" s="42" t="s">
        <v>31</v>
      </c>
      <c r="B31" s="51">
        <v>17</v>
      </c>
      <c r="C31" s="411">
        <v>39243000</v>
      </c>
      <c r="D31" s="183">
        <v>17</v>
      </c>
      <c r="E31" s="23">
        <v>39243000</v>
      </c>
      <c r="F31" s="183">
        <v>17</v>
      </c>
      <c r="G31" s="23">
        <v>39243000</v>
      </c>
      <c r="H31" s="65">
        <f t="shared" si="24"/>
        <v>0</v>
      </c>
      <c r="I31" s="12"/>
      <c r="J31" s="2"/>
      <c r="K31" s="20" t="s">
        <v>31</v>
      </c>
      <c r="L31" s="51">
        <v>8</v>
      </c>
      <c r="M31" s="23">
        <v>13552000</v>
      </c>
      <c r="N31" s="183">
        <v>8</v>
      </c>
      <c r="O31" s="23">
        <v>13479000</v>
      </c>
      <c r="P31" s="183">
        <v>8</v>
      </c>
      <c r="Q31" s="23">
        <v>13479000</v>
      </c>
      <c r="R31" s="66">
        <f t="shared" si="25"/>
        <v>0</v>
      </c>
      <c r="S31" s="42"/>
      <c r="T31" s="54"/>
      <c r="U31" s="20" t="s">
        <v>31</v>
      </c>
      <c r="V31" s="51">
        <f t="shared" si="26"/>
        <v>9</v>
      </c>
      <c r="W31" s="411">
        <f t="shared" si="27"/>
        <v>25691000</v>
      </c>
      <c r="X31" s="51">
        <f t="shared" si="28"/>
        <v>9</v>
      </c>
      <c r="Y31" s="411">
        <f t="shared" si="29"/>
        <v>25764000</v>
      </c>
      <c r="Z31" s="51">
        <f t="shared" si="30"/>
        <v>9</v>
      </c>
      <c r="AA31" s="411">
        <f t="shared" si="31"/>
        <v>25764000</v>
      </c>
      <c r="AB31" s="65">
        <f t="shared" si="32"/>
        <v>0</v>
      </c>
      <c r="AC31" s="42"/>
      <c r="AD31" s="2"/>
    </row>
    <row r="32" spans="1:30" ht="15">
      <c r="A32" s="42" t="s">
        <v>32</v>
      </c>
      <c r="B32" s="51">
        <v>0</v>
      </c>
      <c r="C32" s="411">
        <v>0</v>
      </c>
      <c r="D32" s="183">
        <v>0</v>
      </c>
      <c r="E32" s="23">
        <v>19000</v>
      </c>
      <c r="F32" s="183">
        <v>0</v>
      </c>
      <c r="G32" s="23">
        <v>24000</v>
      </c>
      <c r="H32" s="65">
        <f t="shared" si="24"/>
        <v>26.31578947368421</v>
      </c>
      <c r="I32" s="12"/>
      <c r="J32" s="2"/>
      <c r="K32" s="20" t="s">
        <v>32</v>
      </c>
      <c r="L32" s="51">
        <v>0</v>
      </c>
      <c r="M32" s="23">
        <v>0</v>
      </c>
      <c r="N32" s="183">
        <v>0</v>
      </c>
      <c r="O32" s="23">
        <v>0</v>
      </c>
      <c r="P32" s="183">
        <v>0</v>
      </c>
      <c r="Q32" s="23">
        <v>0</v>
      </c>
      <c r="R32" s="66">
        <f t="shared" si="25"/>
        <v>0</v>
      </c>
      <c r="S32" s="42"/>
      <c r="T32" s="54"/>
      <c r="U32" s="20" t="s">
        <v>32</v>
      </c>
      <c r="V32" s="51">
        <f t="shared" si="26"/>
        <v>0</v>
      </c>
      <c r="W32" s="411">
        <f t="shared" si="27"/>
        <v>0</v>
      </c>
      <c r="X32" s="51">
        <f t="shared" si="28"/>
        <v>0</v>
      </c>
      <c r="Y32" s="411">
        <f t="shared" si="29"/>
        <v>19000</v>
      </c>
      <c r="Z32" s="51">
        <f t="shared" si="30"/>
        <v>0</v>
      </c>
      <c r="AA32" s="411">
        <f t="shared" si="31"/>
        <v>24000</v>
      </c>
      <c r="AB32" s="65">
        <f t="shared" si="32"/>
        <v>26.31578947368421</v>
      </c>
      <c r="AC32" s="42"/>
      <c r="AD32" s="2"/>
    </row>
    <row r="33" spans="1:30" ht="15">
      <c r="A33" s="42" t="s">
        <v>33</v>
      </c>
      <c r="B33" s="51">
        <v>0</v>
      </c>
      <c r="C33" s="411">
        <v>0</v>
      </c>
      <c r="D33" s="183">
        <v>0</v>
      </c>
      <c r="E33" s="23">
        <v>0</v>
      </c>
      <c r="F33" s="183">
        <v>0</v>
      </c>
      <c r="G33" s="23">
        <v>0</v>
      </c>
      <c r="H33" s="65">
        <f t="shared" si="24"/>
        <v>0</v>
      </c>
      <c r="I33" s="12"/>
      <c r="J33" s="2"/>
      <c r="K33" s="20" t="s">
        <v>33</v>
      </c>
      <c r="L33" s="51">
        <v>0</v>
      </c>
      <c r="M33" s="23">
        <v>0</v>
      </c>
      <c r="N33" s="183">
        <v>0</v>
      </c>
      <c r="O33" s="23">
        <v>0</v>
      </c>
      <c r="P33" s="183">
        <v>0</v>
      </c>
      <c r="Q33" s="23">
        <v>0</v>
      </c>
      <c r="R33" s="66">
        <f t="shared" si="25"/>
        <v>0</v>
      </c>
      <c r="S33" s="42"/>
      <c r="T33" s="54"/>
      <c r="U33" s="20" t="s">
        <v>33</v>
      </c>
      <c r="V33" s="51">
        <f t="shared" si="26"/>
        <v>0</v>
      </c>
      <c r="W33" s="411">
        <f t="shared" si="27"/>
        <v>0</v>
      </c>
      <c r="X33" s="51">
        <f t="shared" si="28"/>
        <v>0</v>
      </c>
      <c r="Y33" s="411">
        <f t="shared" si="29"/>
        <v>0</v>
      </c>
      <c r="Z33" s="51">
        <f t="shared" si="30"/>
        <v>0</v>
      </c>
      <c r="AA33" s="411">
        <f t="shared" si="31"/>
        <v>0</v>
      </c>
      <c r="AB33" s="65">
        <f t="shared" si="32"/>
        <v>0</v>
      </c>
      <c r="AC33" s="42"/>
      <c r="AD33" s="2"/>
    </row>
    <row r="34" spans="1:30" ht="15.75" thickBot="1">
      <c r="A34" s="42" t="s">
        <v>34</v>
      </c>
      <c r="B34" s="51">
        <v>48</v>
      </c>
      <c r="C34" s="411">
        <v>15468000</v>
      </c>
      <c r="D34" s="183">
        <v>49</v>
      </c>
      <c r="E34" s="23">
        <v>15021000</v>
      </c>
      <c r="F34" s="183">
        <v>49</v>
      </c>
      <c r="G34" s="23">
        <v>15495000</v>
      </c>
      <c r="H34" s="65">
        <f t="shared" si="24"/>
        <v>3.1555821849410823</v>
      </c>
      <c r="I34" s="12"/>
      <c r="J34" s="2"/>
      <c r="K34" s="17" t="s">
        <v>34</v>
      </c>
      <c r="L34" s="51">
        <v>12</v>
      </c>
      <c r="M34" s="23">
        <v>4730000</v>
      </c>
      <c r="N34" s="183">
        <v>12</v>
      </c>
      <c r="O34" s="23">
        <v>4886000</v>
      </c>
      <c r="P34" s="183">
        <v>12</v>
      </c>
      <c r="Q34" s="23">
        <v>4984000</v>
      </c>
      <c r="R34" s="66">
        <f t="shared" si="25"/>
        <v>2.005730659025788</v>
      </c>
      <c r="S34" s="44"/>
      <c r="T34" s="54"/>
      <c r="U34" s="17" t="s">
        <v>34</v>
      </c>
      <c r="V34" s="51">
        <f t="shared" si="26"/>
        <v>36</v>
      </c>
      <c r="W34" s="411">
        <f t="shared" si="27"/>
        <v>10738000</v>
      </c>
      <c r="X34" s="51">
        <f t="shared" si="28"/>
        <v>37</v>
      </c>
      <c r="Y34" s="411">
        <f t="shared" si="29"/>
        <v>10135000</v>
      </c>
      <c r="Z34" s="51">
        <f t="shared" si="30"/>
        <v>37</v>
      </c>
      <c r="AA34" s="411">
        <f t="shared" si="31"/>
        <v>10511000</v>
      </c>
      <c r="AB34" s="65">
        <f t="shared" si="32"/>
        <v>3.7099161322150964</v>
      </c>
      <c r="AC34" s="44"/>
      <c r="AD34" s="2"/>
    </row>
    <row r="35" spans="1:30" ht="15.75" thickBot="1">
      <c r="A35" s="46" t="s">
        <v>35</v>
      </c>
      <c r="B35" s="61">
        <f aca="true" t="shared" si="33" ref="B35:G35">SUM(B29:B34)</f>
        <v>306</v>
      </c>
      <c r="C35" s="62">
        <f t="shared" si="33"/>
        <v>84754000</v>
      </c>
      <c r="D35" s="315">
        <f t="shared" si="33"/>
        <v>314</v>
      </c>
      <c r="E35" s="62">
        <f t="shared" si="33"/>
        <v>86584000</v>
      </c>
      <c r="F35" s="315">
        <f t="shared" si="33"/>
        <v>318</v>
      </c>
      <c r="G35" s="62">
        <f t="shared" si="33"/>
        <v>88034000</v>
      </c>
      <c r="H35" s="67">
        <f>IF(E35=0,0,(G35-E35)/E35*100)</f>
        <v>1.6746743047214265</v>
      </c>
      <c r="I35" s="45"/>
      <c r="J35" s="2"/>
      <c r="K35" s="60" t="s">
        <v>35</v>
      </c>
      <c r="L35" s="61">
        <f aca="true" t="shared" si="34" ref="L35:Q35">SUM(L29:L34)</f>
        <v>82</v>
      </c>
      <c r="M35" s="62">
        <f t="shared" si="34"/>
        <v>26105000</v>
      </c>
      <c r="N35" s="315">
        <f t="shared" si="34"/>
        <v>83</v>
      </c>
      <c r="O35" s="62">
        <f t="shared" si="34"/>
        <v>26443000</v>
      </c>
      <c r="P35" s="315">
        <f t="shared" si="34"/>
        <v>83</v>
      </c>
      <c r="Q35" s="62">
        <f t="shared" si="34"/>
        <v>26703000</v>
      </c>
      <c r="R35" s="68">
        <f>IF(O35=0,0,(Q35-O35)/O35*100)</f>
        <v>0.9832469840789624</v>
      </c>
      <c r="S35" s="46"/>
      <c r="T35" s="54"/>
      <c r="U35" s="60" t="s">
        <v>35</v>
      </c>
      <c r="V35" s="61">
        <f aca="true" t="shared" si="35" ref="V35:AA35">SUM(V29:V34)</f>
        <v>224</v>
      </c>
      <c r="W35" s="62">
        <f t="shared" si="35"/>
        <v>58649000</v>
      </c>
      <c r="X35" s="61">
        <f t="shared" si="35"/>
        <v>231</v>
      </c>
      <c r="Y35" s="62">
        <f t="shared" si="35"/>
        <v>60141000</v>
      </c>
      <c r="Z35" s="61">
        <f t="shared" si="35"/>
        <v>235</v>
      </c>
      <c r="AA35" s="62">
        <f t="shared" si="35"/>
        <v>61331000</v>
      </c>
      <c r="AB35" s="67">
        <f>IF(Y35=0,0,(AA35-Y35)/Y35*100)</f>
        <v>1.978683427279227</v>
      </c>
      <c r="AC35" s="46"/>
      <c r="AD35" s="2"/>
    </row>
    <row r="36" spans="1:30" ht="15.75" thickBot="1">
      <c r="A36" s="504" t="s">
        <v>36</v>
      </c>
      <c r="B36" s="505">
        <f>+B20+B27+B35</f>
        <v>1857</v>
      </c>
      <c r="C36" s="506">
        <f>+C20+C27+C35</f>
        <v>727140000</v>
      </c>
      <c r="D36" s="505">
        <f>SUM(D20,D27,D35)</f>
        <v>1840</v>
      </c>
      <c r="E36" s="506">
        <f>SUM(E20,E27,E35)</f>
        <v>742554000</v>
      </c>
      <c r="F36" s="505">
        <f>SUM(F20,F27,F35)</f>
        <v>1867</v>
      </c>
      <c r="G36" s="506">
        <f>SUM(G20,G27,G35)</f>
        <v>764709000</v>
      </c>
      <c r="H36" s="507"/>
      <c r="I36" s="508"/>
      <c r="J36" s="2"/>
      <c r="K36" s="504" t="s">
        <v>36</v>
      </c>
      <c r="L36" s="509">
        <f aca="true" t="shared" si="36" ref="L36:Q36">SUM(L20,L27,L35)</f>
        <v>528</v>
      </c>
      <c r="M36" s="506">
        <f t="shared" si="36"/>
        <v>261717000</v>
      </c>
      <c r="N36" s="510">
        <f t="shared" si="36"/>
        <v>544</v>
      </c>
      <c r="O36" s="506">
        <f t="shared" si="36"/>
        <v>272058000</v>
      </c>
      <c r="P36" s="510">
        <f t="shared" si="36"/>
        <v>526</v>
      </c>
      <c r="Q36" s="506">
        <f t="shared" si="36"/>
        <v>273828000</v>
      </c>
      <c r="R36" s="537">
        <f t="shared" si="25"/>
        <v>0.6505965639679774</v>
      </c>
      <c r="S36" s="504"/>
      <c r="T36" s="54"/>
      <c r="U36" s="511" t="s">
        <v>36</v>
      </c>
      <c r="V36" s="505">
        <f aca="true" t="shared" si="37" ref="V36:AA36">+V20+V27+V35</f>
        <v>1329</v>
      </c>
      <c r="W36" s="506">
        <f t="shared" si="37"/>
        <v>465423000</v>
      </c>
      <c r="X36" s="505">
        <f t="shared" si="37"/>
        <v>1296</v>
      </c>
      <c r="Y36" s="506">
        <f t="shared" si="37"/>
        <v>470496000</v>
      </c>
      <c r="Z36" s="505">
        <f t="shared" si="37"/>
        <v>1341</v>
      </c>
      <c r="AA36" s="506">
        <f t="shared" si="37"/>
        <v>490881000</v>
      </c>
      <c r="AB36" s="537">
        <f t="shared" si="32"/>
        <v>4.332661701693532</v>
      </c>
      <c r="AC36" s="504"/>
      <c r="AD36" s="2"/>
    </row>
    <row r="37" spans="1:30" ht="12.75" customHeight="1" thickTop="1">
      <c r="A37" s="42"/>
      <c r="B37" s="51" t="s">
        <v>20</v>
      </c>
      <c r="C37" s="23"/>
      <c r="D37" s="183"/>
      <c r="E37" s="23"/>
      <c r="F37" s="183"/>
      <c r="G37" s="23"/>
      <c r="H37" s="52"/>
      <c r="I37" s="12"/>
      <c r="J37" s="2"/>
      <c r="K37" s="20"/>
      <c r="L37" s="51"/>
      <c r="M37" s="23"/>
      <c r="N37" s="183"/>
      <c r="O37" s="23"/>
      <c r="P37" s="183"/>
      <c r="Q37" s="23"/>
      <c r="R37" s="53"/>
      <c r="S37" s="42"/>
      <c r="T37" s="54"/>
      <c r="U37" s="20"/>
      <c r="V37" s="51" t="s">
        <v>20</v>
      </c>
      <c r="W37" s="23"/>
      <c r="X37" s="51" t="s">
        <v>20</v>
      </c>
      <c r="Y37" s="23"/>
      <c r="Z37" s="51" t="s">
        <v>20</v>
      </c>
      <c r="AA37" s="23"/>
      <c r="AB37" s="52"/>
      <c r="AC37" s="42"/>
      <c r="AD37" s="2"/>
    </row>
    <row r="38" spans="1:30" ht="15">
      <c r="A38" s="47" t="s">
        <v>390</v>
      </c>
      <c r="B38" s="311" t="s">
        <v>38</v>
      </c>
      <c r="C38" s="23"/>
      <c r="D38" s="316" t="s">
        <v>38</v>
      </c>
      <c r="E38" s="23"/>
      <c r="F38" s="316" t="s">
        <v>38</v>
      </c>
      <c r="G38" s="23"/>
      <c r="H38" s="52"/>
      <c r="I38" s="12"/>
      <c r="J38" s="2"/>
      <c r="K38" s="50" t="s">
        <v>390</v>
      </c>
      <c r="L38" s="311" t="s">
        <v>38</v>
      </c>
      <c r="M38" s="23"/>
      <c r="N38" s="316" t="s">
        <v>38</v>
      </c>
      <c r="O38" s="23"/>
      <c r="P38" s="316" t="s">
        <v>38</v>
      </c>
      <c r="Q38" s="23"/>
      <c r="R38" s="53"/>
      <c r="S38" s="42"/>
      <c r="T38" s="54"/>
      <c r="U38" s="50" t="s">
        <v>390</v>
      </c>
      <c r="V38" s="51" t="s">
        <v>38</v>
      </c>
      <c r="W38" s="23"/>
      <c r="X38" s="51" t="s">
        <v>38</v>
      </c>
      <c r="Y38" s="23"/>
      <c r="Z38" s="51" t="s">
        <v>38</v>
      </c>
      <c r="AA38" s="23"/>
      <c r="AB38" s="52"/>
      <c r="AC38" s="42"/>
      <c r="AD38" s="2"/>
    </row>
    <row r="39" spans="1:30" ht="15">
      <c r="A39" s="42" t="s">
        <v>39</v>
      </c>
      <c r="B39" s="51">
        <v>177</v>
      </c>
      <c r="C39" s="411">
        <v>6129000</v>
      </c>
      <c r="D39" s="183">
        <v>177</v>
      </c>
      <c r="E39" s="23">
        <v>6496000</v>
      </c>
      <c r="F39" s="183">
        <v>177</v>
      </c>
      <c r="G39" s="23">
        <v>6593000</v>
      </c>
      <c r="H39" s="65">
        <f>IF(E39=0,0,(G39-E39)/E39*100)</f>
        <v>1.4932266009852218</v>
      </c>
      <c r="I39" s="12"/>
      <c r="J39" s="2"/>
      <c r="K39" s="20" t="s">
        <v>39</v>
      </c>
      <c r="L39" s="51">
        <v>8</v>
      </c>
      <c r="M39" s="23">
        <v>302000</v>
      </c>
      <c r="N39" s="183">
        <v>8</v>
      </c>
      <c r="O39" s="23">
        <v>499000</v>
      </c>
      <c r="P39" s="183">
        <v>8</v>
      </c>
      <c r="Q39" s="23">
        <v>506000</v>
      </c>
      <c r="R39" s="66">
        <f>IF(O39=0,0,(Q39-O39)/O39*100)</f>
        <v>1.402805611222445</v>
      </c>
      <c r="S39" s="42"/>
      <c r="T39" s="54"/>
      <c r="U39" s="20" t="s">
        <v>39</v>
      </c>
      <c r="V39" s="51">
        <f>+B39-L39</f>
        <v>169</v>
      </c>
      <c r="W39" s="411">
        <f>+C39-M39</f>
        <v>5827000</v>
      </c>
      <c r="X39" s="51">
        <f aca="true" t="shared" si="38" ref="X39:AA40">+D39-N39</f>
        <v>169</v>
      </c>
      <c r="Y39" s="411">
        <f t="shared" si="38"/>
        <v>5997000</v>
      </c>
      <c r="Z39" s="51">
        <f t="shared" si="38"/>
        <v>169</v>
      </c>
      <c r="AA39" s="411">
        <f t="shared" si="38"/>
        <v>6087000</v>
      </c>
      <c r="AB39" s="65">
        <f>IF(Y39=0,0,(AA39-Y39)/Y39*100)</f>
        <v>1.500750375187594</v>
      </c>
      <c r="AC39" s="42"/>
      <c r="AD39" s="2"/>
    </row>
    <row r="40" spans="1:30" ht="15.75" thickBot="1">
      <c r="A40" s="44" t="s">
        <v>40</v>
      </c>
      <c r="B40" s="55">
        <v>358</v>
      </c>
      <c r="C40" s="19">
        <v>13685000</v>
      </c>
      <c r="D40" s="55">
        <v>364</v>
      </c>
      <c r="E40" s="19">
        <v>14585000</v>
      </c>
      <c r="F40" s="55">
        <v>372</v>
      </c>
      <c r="G40" s="19">
        <v>15191000</v>
      </c>
      <c r="H40" s="127">
        <f>IF(E40=0,0,(G40-E40)/E40*100)</f>
        <v>4.154953719574906</v>
      </c>
      <c r="I40" s="43"/>
      <c r="J40" s="2"/>
      <c r="K40" s="17" t="s">
        <v>40</v>
      </c>
      <c r="L40" s="55">
        <v>88</v>
      </c>
      <c r="M40" s="19">
        <v>3616000</v>
      </c>
      <c r="N40" s="314">
        <v>88</v>
      </c>
      <c r="O40" s="19">
        <v>3851000</v>
      </c>
      <c r="P40" s="314">
        <v>88</v>
      </c>
      <c r="Q40" s="19">
        <v>3909000</v>
      </c>
      <c r="R40" s="127">
        <f>IF(O40=0,0,(Q40-O40)/O40*100)</f>
        <v>1.5061023110880292</v>
      </c>
      <c r="S40" s="44"/>
      <c r="T40" s="54"/>
      <c r="U40" s="17" t="s">
        <v>40</v>
      </c>
      <c r="V40" s="55">
        <f>+B40-L40</f>
        <v>270</v>
      </c>
      <c r="W40" s="19">
        <f>+C40-M40</f>
        <v>10069000</v>
      </c>
      <c r="X40" s="55">
        <f t="shared" si="38"/>
        <v>276</v>
      </c>
      <c r="Y40" s="19">
        <f t="shared" si="38"/>
        <v>10734000</v>
      </c>
      <c r="Z40" s="55">
        <f t="shared" si="38"/>
        <v>284</v>
      </c>
      <c r="AA40" s="19">
        <f t="shared" si="38"/>
        <v>11282000</v>
      </c>
      <c r="AB40" s="127">
        <f>IF(Y40=0,0,(AA40-Y40)/Y40*100)</f>
        <v>5.105272964412149</v>
      </c>
      <c r="AC40" s="44"/>
      <c r="AD40" s="2"/>
    </row>
    <row r="41" spans="1:30" ht="15">
      <c r="A41" s="42" t="s">
        <v>41</v>
      </c>
      <c r="B41" s="51">
        <f>+B39+B40</f>
        <v>535</v>
      </c>
      <c r="C41" s="23">
        <f>+C39+C40</f>
        <v>19814000</v>
      </c>
      <c r="D41" s="51">
        <f>D39+D40</f>
        <v>541</v>
      </c>
      <c r="E41" s="23">
        <f>E39+E40</f>
        <v>21081000</v>
      </c>
      <c r="F41" s="51">
        <f>F39+F40</f>
        <v>549</v>
      </c>
      <c r="G41" s="23">
        <f>G39+G40</f>
        <v>21784000</v>
      </c>
      <c r="H41" s="65">
        <f>IF(E41=0,0,(G41-E41)/E41*100)</f>
        <v>3.334756415729804</v>
      </c>
      <c r="I41" s="12"/>
      <c r="J41" s="2"/>
      <c r="K41" s="20" t="s">
        <v>41</v>
      </c>
      <c r="L41" s="51">
        <f aca="true" t="shared" si="39" ref="L41:Q41">L39+L40</f>
        <v>96</v>
      </c>
      <c r="M41" s="23">
        <f t="shared" si="39"/>
        <v>3918000</v>
      </c>
      <c r="N41" s="183">
        <f t="shared" si="39"/>
        <v>96</v>
      </c>
      <c r="O41" s="23">
        <f t="shared" si="39"/>
        <v>4350000</v>
      </c>
      <c r="P41" s="183">
        <f t="shared" si="39"/>
        <v>96</v>
      </c>
      <c r="Q41" s="23">
        <f t="shared" si="39"/>
        <v>4415000</v>
      </c>
      <c r="R41" s="66">
        <f>IF(O41=0,0,(Q41-O41)/O41*100)</f>
        <v>1.4942528735632183</v>
      </c>
      <c r="S41" s="42"/>
      <c r="T41" s="54"/>
      <c r="U41" s="20" t="s">
        <v>41</v>
      </c>
      <c r="V41" s="51">
        <f aca="true" t="shared" si="40" ref="V41:AA41">+V39+V40</f>
        <v>439</v>
      </c>
      <c r="W41" s="23">
        <f t="shared" si="40"/>
        <v>15896000</v>
      </c>
      <c r="X41" s="51">
        <f t="shared" si="40"/>
        <v>445</v>
      </c>
      <c r="Y41" s="23">
        <f t="shared" si="40"/>
        <v>16731000</v>
      </c>
      <c r="Z41" s="51">
        <f t="shared" si="40"/>
        <v>453</v>
      </c>
      <c r="AA41" s="23">
        <f t="shared" si="40"/>
        <v>17369000</v>
      </c>
      <c r="AB41" s="65">
        <f>IF(Y41=0,0,(AA41-Y41)/Y41*100)</f>
        <v>3.8132807363576595</v>
      </c>
      <c r="AC41" s="42"/>
      <c r="AD41" s="2"/>
    </row>
    <row r="42" spans="1:30" ht="12.75" customHeight="1">
      <c r="A42" s="42"/>
      <c r="B42" s="51" t="s">
        <v>20</v>
      </c>
      <c r="C42" s="23" t="s">
        <v>20</v>
      </c>
      <c r="D42" s="183"/>
      <c r="E42" s="23"/>
      <c r="F42" s="183"/>
      <c r="G42" s="23"/>
      <c r="H42" s="52"/>
      <c r="I42" s="12"/>
      <c r="J42" s="2"/>
      <c r="K42" s="20"/>
      <c r="L42" s="51"/>
      <c r="M42" s="23"/>
      <c r="N42" s="183"/>
      <c r="O42" s="23"/>
      <c r="P42" s="183"/>
      <c r="Q42" s="23"/>
      <c r="R42" s="53"/>
      <c r="S42" s="42"/>
      <c r="T42" s="54"/>
      <c r="U42" s="20"/>
      <c r="V42" s="51" t="s">
        <v>20</v>
      </c>
      <c r="W42" s="23" t="s">
        <v>20</v>
      </c>
      <c r="X42" s="51" t="s">
        <v>20</v>
      </c>
      <c r="Y42" s="23" t="s">
        <v>20</v>
      </c>
      <c r="Z42" s="51" t="s">
        <v>20</v>
      </c>
      <c r="AA42" s="23" t="s">
        <v>20</v>
      </c>
      <c r="AB42" s="52"/>
      <c r="AC42" s="42"/>
      <c r="AD42" s="2"/>
    </row>
    <row r="43" spans="1:30" ht="15">
      <c r="A43" s="42" t="s">
        <v>42</v>
      </c>
      <c r="B43" s="51">
        <v>107</v>
      </c>
      <c r="C43" s="411">
        <v>96244000</v>
      </c>
      <c r="D43" s="183">
        <v>114</v>
      </c>
      <c r="E43" s="23">
        <v>99400000</v>
      </c>
      <c r="F43" s="183">
        <v>114</v>
      </c>
      <c r="G43" s="23">
        <v>101492000</v>
      </c>
      <c r="H43" s="65">
        <f>IF(E43=0,0,(G43-E43)/E43*100)</f>
        <v>2.1046277665995974</v>
      </c>
      <c r="I43" s="12"/>
      <c r="J43" s="2"/>
      <c r="K43" s="20" t="s">
        <v>42</v>
      </c>
      <c r="L43" s="51">
        <v>22</v>
      </c>
      <c r="M43" s="23">
        <v>16489000</v>
      </c>
      <c r="N43" s="183">
        <v>22</v>
      </c>
      <c r="O43" s="23">
        <v>16984000</v>
      </c>
      <c r="P43" s="183">
        <v>22</v>
      </c>
      <c r="Q43" s="23">
        <v>17494000</v>
      </c>
      <c r="R43" s="66">
        <f>IF(O43=0,0,(Q43-O43)/O43*100)</f>
        <v>3.002826189354687</v>
      </c>
      <c r="S43" s="42"/>
      <c r="T43" s="54"/>
      <c r="U43" s="20" t="s">
        <v>42</v>
      </c>
      <c r="V43" s="51">
        <f>+B43-L43</f>
        <v>85</v>
      </c>
      <c r="W43" s="411">
        <f>+C43-M43</f>
        <v>79755000</v>
      </c>
      <c r="X43" s="51">
        <f aca="true" t="shared" si="41" ref="X43:AA44">+D43-N43</f>
        <v>92</v>
      </c>
      <c r="Y43" s="411">
        <f t="shared" si="41"/>
        <v>82416000</v>
      </c>
      <c r="Z43" s="51">
        <f t="shared" si="41"/>
        <v>92</v>
      </c>
      <c r="AA43" s="411">
        <f t="shared" si="41"/>
        <v>83998000</v>
      </c>
      <c r="AB43" s="65">
        <f>IF(Y43=0,0,(AA43-Y43)/Y43*100)</f>
        <v>1.9195301883129492</v>
      </c>
      <c r="AC43" s="42"/>
      <c r="AD43" s="2"/>
    </row>
    <row r="44" spans="1:30" ht="15">
      <c r="A44" s="42" t="s">
        <v>43</v>
      </c>
      <c r="B44" s="409">
        <v>19</v>
      </c>
      <c r="C44" s="412">
        <v>6742000</v>
      </c>
      <c r="D44" s="349">
        <v>23</v>
      </c>
      <c r="E44" s="408">
        <v>7000000</v>
      </c>
      <c r="F44" s="349">
        <v>23</v>
      </c>
      <c r="G44" s="408">
        <v>7000000</v>
      </c>
      <c r="H44" s="52"/>
      <c r="I44" s="12"/>
      <c r="J44" s="2"/>
      <c r="K44" s="20" t="s">
        <v>43</v>
      </c>
      <c r="L44" s="349">
        <v>1</v>
      </c>
      <c r="M44" s="408">
        <v>746000</v>
      </c>
      <c r="N44" s="349">
        <v>3</v>
      </c>
      <c r="O44" s="408">
        <v>700000</v>
      </c>
      <c r="P44" s="349">
        <v>3</v>
      </c>
      <c r="Q44" s="408">
        <v>700000</v>
      </c>
      <c r="R44" s="53"/>
      <c r="S44" s="42"/>
      <c r="T44" s="54"/>
      <c r="U44" s="20" t="s">
        <v>43</v>
      </c>
      <c r="V44" s="409">
        <f>+B44-L44</f>
        <v>18</v>
      </c>
      <c r="W44" s="412">
        <f>+C44-M44</f>
        <v>5996000</v>
      </c>
      <c r="X44" s="409">
        <f t="shared" si="41"/>
        <v>20</v>
      </c>
      <c r="Y44" s="412">
        <f t="shared" si="41"/>
        <v>6300000</v>
      </c>
      <c r="Z44" s="409">
        <f t="shared" si="41"/>
        <v>20</v>
      </c>
      <c r="AA44" s="412">
        <f t="shared" si="41"/>
        <v>6300000</v>
      </c>
      <c r="AB44" s="52"/>
      <c r="AC44" s="42"/>
      <c r="AD44" s="2"/>
    </row>
    <row r="45" spans="1:30" ht="4.5" customHeight="1">
      <c r="A45" s="42"/>
      <c r="B45" s="51" t="s">
        <v>20</v>
      </c>
      <c r="C45" s="23" t="s">
        <v>20</v>
      </c>
      <c r="D45" s="183"/>
      <c r="E45" s="23"/>
      <c r="F45" s="183"/>
      <c r="G45" s="23"/>
      <c r="H45" s="52"/>
      <c r="I45" s="12"/>
      <c r="J45" s="2"/>
      <c r="K45" s="20"/>
      <c r="L45" s="51"/>
      <c r="M45" s="23"/>
      <c r="N45" s="183"/>
      <c r="O45" s="23"/>
      <c r="P45" s="183"/>
      <c r="Q45" s="23"/>
      <c r="R45" s="53"/>
      <c r="S45" s="42"/>
      <c r="T45" s="54"/>
      <c r="U45" s="20"/>
      <c r="V45" s="51" t="s">
        <v>20</v>
      </c>
      <c r="W45" s="23" t="s">
        <v>20</v>
      </c>
      <c r="X45" s="51" t="s">
        <v>20</v>
      </c>
      <c r="Y45" s="23" t="s">
        <v>20</v>
      </c>
      <c r="Z45" s="51" t="s">
        <v>20</v>
      </c>
      <c r="AA45" s="23" t="s">
        <v>20</v>
      </c>
      <c r="AB45" s="52"/>
      <c r="AC45" s="42"/>
      <c r="AD45" s="2"/>
    </row>
    <row r="46" spans="1:30" ht="15">
      <c r="A46" s="42"/>
      <c r="B46" s="70" t="s">
        <v>44</v>
      </c>
      <c r="C46" s="23" t="s">
        <v>20</v>
      </c>
      <c r="D46" s="317" t="s">
        <v>44</v>
      </c>
      <c r="E46" s="23"/>
      <c r="F46" s="317" t="s">
        <v>44</v>
      </c>
      <c r="G46" s="23"/>
      <c r="H46" s="52"/>
      <c r="I46" s="12"/>
      <c r="J46" s="2"/>
      <c r="K46" s="20"/>
      <c r="L46" s="96" t="s">
        <v>44</v>
      </c>
      <c r="M46" s="23"/>
      <c r="N46" s="317" t="s">
        <v>44</v>
      </c>
      <c r="O46" s="23"/>
      <c r="P46" s="317" t="s">
        <v>44</v>
      </c>
      <c r="Q46" s="23"/>
      <c r="R46" s="53"/>
      <c r="S46" s="42"/>
      <c r="T46" s="54"/>
      <c r="U46" s="20"/>
      <c r="V46" s="70" t="s">
        <v>44</v>
      </c>
      <c r="W46" s="23" t="s">
        <v>20</v>
      </c>
      <c r="X46" s="70" t="s">
        <v>44</v>
      </c>
      <c r="Y46" s="23" t="s">
        <v>20</v>
      </c>
      <c r="Z46" s="70" t="s">
        <v>44</v>
      </c>
      <c r="AA46" s="23" t="s">
        <v>20</v>
      </c>
      <c r="AB46" s="52"/>
      <c r="AC46" s="42"/>
      <c r="AD46" s="2"/>
    </row>
    <row r="47" spans="1:30" ht="15.75" customHeight="1">
      <c r="A47" s="42" t="s">
        <v>45</v>
      </c>
      <c r="B47" s="51">
        <v>118</v>
      </c>
      <c r="C47" s="411">
        <v>73633000</v>
      </c>
      <c r="D47" s="318">
        <v>119</v>
      </c>
      <c r="E47" s="29">
        <v>77230000</v>
      </c>
      <c r="F47" s="318">
        <v>119</v>
      </c>
      <c r="G47" s="29">
        <v>79210000</v>
      </c>
      <c r="H47" s="65">
        <f>IF(E47=0,0,(G47-E47)/E47*100)</f>
        <v>2.5637705554836203</v>
      </c>
      <c r="I47" s="12"/>
      <c r="J47" s="2"/>
      <c r="K47" s="20" t="s">
        <v>45</v>
      </c>
      <c r="L47" s="71">
        <v>12</v>
      </c>
      <c r="M47" s="29">
        <v>11003000</v>
      </c>
      <c r="N47" s="318">
        <v>12</v>
      </c>
      <c r="O47" s="29">
        <v>11115000</v>
      </c>
      <c r="P47" s="318">
        <v>12</v>
      </c>
      <c r="Q47" s="29">
        <v>11345000</v>
      </c>
      <c r="R47" s="66">
        <f>IF(O47=0,0,(Q47-O47)/O47*100)</f>
        <v>2.06927575348628</v>
      </c>
      <c r="S47" s="42"/>
      <c r="T47" s="54"/>
      <c r="U47" s="20" t="s">
        <v>45</v>
      </c>
      <c r="V47" s="51">
        <f aca="true" t="shared" si="42" ref="V47:AA47">+B47-L47</f>
        <v>106</v>
      </c>
      <c r="W47" s="411">
        <f t="shared" si="42"/>
        <v>62630000</v>
      </c>
      <c r="X47" s="51">
        <f t="shared" si="42"/>
        <v>107</v>
      </c>
      <c r="Y47" s="411">
        <f t="shared" si="42"/>
        <v>66115000</v>
      </c>
      <c r="Z47" s="51">
        <f t="shared" si="42"/>
        <v>107</v>
      </c>
      <c r="AA47" s="411">
        <f t="shared" si="42"/>
        <v>67865000</v>
      </c>
      <c r="AB47" s="65">
        <f>IF(Y47=0,0,(AA47-Y47)/Y47*100)</f>
        <v>2.6469031233456857</v>
      </c>
      <c r="AC47" s="42"/>
      <c r="AD47" s="2"/>
    </row>
    <row r="48" spans="1:30" ht="15.75" customHeight="1">
      <c r="A48" s="42" t="s">
        <v>46</v>
      </c>
      <c r="B48" s="51">
        <v>265</v>
      </c>
      <c r="C48" s="411">
        <v>48114000</v>
      </c>
      <c r="D48" s="318">
        <v>254</v>
      </c>
      <c r="E48" s="29">
        <v>50522000</v>
      </c>
      <c r="F48" s="318">
        <v>253</v>
      </c>
      <c r="G48" s="29">
        <v>51865000</v>
      </c>
      <c r="H48" s="65">
        <f>IF(E48=0,0,(G48-E48)/E48*100)</f>
        <v>2.6582478920074424</v>
      </c>
      <c r="I48" s="12"/>
      <c r="J48" s="2"/>
      <c r="K48" s="20" t="s">
        <v>46</v>
      </c>
      <c r="L48" s="71">
        <v>56</v>
      </c>
      <c r="M48" s="29">
        <v>8387000</v>
      </c>
      <c r="N48" s="318">
        <v>56</v>
      </c>
      <c r="O48" s="29">
        <v>8472000</v>
      </c>
      <c r="P48" s="318">
        <v>56</v>
      </c>
      <c r="Q48" s="29">
        <v>8650000</v>
      </c>
      <c r="R48" s="66">
        <f>IF(O48=0,0,(Q48-O48)/O48*100)</f>
        <v>2.101038715769594</v>
      </c>
      <c r="S48" s="42"/>
      <c r="T48" s="54"/>
      <c r="U48" s="20" t="s">
        <v>46</v>
      </c>
      <c r="V48" s="51">
        <f aca="true" t="shared" si="43" ref="V48:AA48">+B48-L48</f>
        <v>209</v>
      </c>
      <c r="W48" s="411">
        <f t="shared" si="43"/>
        <v>39727000</v>
      </c>
      <c r="X48" s="51">
        <f t="shared" si="43"/>
        <v>198</v>
      </c>
      <c r="Y48" s="411">
        <f t="shared" si="43"/>
        <v>42050000</v>
      </c>
      <c r="Z48" s="51">
        <f t="shared" si="43"/>
        <v>197</v>
      </c>
      <c r="AA48" s="411">
        <f t="shared" si="43"/>
        <v>43215000</v>
      </c>
      <c r="AB48" s="65">
        <f>IF(Y48=0,0,(AA48-Y48)/Y48*100)</f>
        <v>2.7705112960761</v>
      </c>
      <c r="AC48" s="42"/>
      <c r="AD48" s="2"/>
    </row>
    <row r="49" spans="1:30" ht="15.75" customHeight="1">
      <c r="A49" s="42" t="s">
        <v>47</v>
      </c>
      <c r="B49" s="51">
        <v>0</v>
      </c>
      <c r="C49" s="411">
        <v>0</v>
      </c>
      <c r="D49" s="318">
        <v>0</v>
      </c>
      <c r="E49" s="29">
        <v>0</v>
      </c>
      <c r="F49" s="318">
        <v>0</v>
      </c>
      <c r="G49" s="29">
        <v>0</v>
      </c>
      <c r="H49" s="65">
        <f>IF(E49=0,0,(G49-E49)/E49*100)</f>
        <v>0</v>
      </c>
      <c r="I49" s="12"/>
      <c r="J49" s="2"/>
      <c r="K49" s="20" t="s">
        <v>47</v>
      </c>
      <c r="L49" s="71">
        <v>0</v>
      </c>
      <c r="M49" s="29">
        <v>0</v>
      </c>
      <c r="N49" s="318">
        <v>0</v>
      </c>
      <c r="O49" s="29">
        <v>0</v>
      </c>
      <c r="P49" s="318">
        <v>0</v>
      </c>
      <c r="Q49" s="29">
        <v>0</v>
      </c>
      <c r="R49" s="66">
        <f>IF(O49=0,0,(Q49-O49)/O49*100)</f>
        <v>0</v>
      </c>
      <c r="S49" s="42"/>
      <c r="T49" s="54"/>
      <c r="U49" s="20" t="s">
        <v>47</v>
      </c>
      <c r="V49" s="51">
        <f aca="true" t="shared" si="44" ref="V49:AA49">+B49-L49</f>
        <v>0</v>
      </c>
      <c r="W49" s="411">
        <f t="shared" si="44"/>
        <v>0</v>
      </c>
      <c r="X49" s="51">
        <f t="shared" si="44"/>
        <v>0</v>
      </c>
      <c r="Y49" s="411">
        <f t="shared" si="44"/>
        <v>0</v>
      </c>
      <c r="Z49" s="51">
        <f t="shared" si="44"/>
        <v>0</v>
      </c>
      <c r="AA49" s="411">
        <f t="shared" si="44"/>
        <v>0</v>
      </c>
      <c r="AB49" s="65">
        <f>IF(Y49=0,0,(AA49-Y49)/Y49*100)</f>
        <v>0</v>
      </c>
      <c r="AC49" s="42"/>
      <c r="AD49" s="2"/>
    </row>
    <row r="50" spans="1:30" ht="15.75" customHeight="1" thickBot="1">
      <c r="A50" s="44" t="s">
        <v>48</v>
      </c>
      <c r="B50" s="55"/>
      <c r="C50" s="19">
        <v>0</v>
      </c>
      <c r="D50" s="314"/>
      <c r="E50" s="19">
        <v>0</v>
      </c>
      <c r="F50" s="314"/>
      <c r="G50" s="19">
        <v>0</v>
      </c>
      <c r="H50" s="126">
        <f>IF(E50=0,0,(G50-E50)/E50*100)</f>
        <v>0</v>
      </c>
      <c r="I50" s="12"/>
      <c r="J50" s="2"/>
      <c r="K50" s="20" t="s">
        <v>48</v>
      </c>
      <c r="L50" s="51"/>
      <c r="M50" s="23"/>
      <c r="N50" s="183"/>
      <c r="O50" s="23">
        <v>0</v>
      </c>
      <c r="P50" s="183"/>
      <c r="Q50" s="23">
        <v>0</v>
      </c>
      <c r="R50" s="66">
        <f>IF(O50=0,0,(Q50-O50)/O50*100)</f>
        <v>0</v>
      </c>
      <c r="S50" s="42"/>
      <c r="T50" s="54"/>
      <c r="U50" s="20" t="s">
        <v>48</v>
      </c>
      <c r="V50" s="51"/>
      <c r="W50" s="411">
        <f>+C50-M50</f>
        <v>0</v>
      </c>
      <c r="X50" s="51"/>
      <c r="Y50" s="411">
        <f>+E50-O50</f>
        <v>0</v>
      </c>
      <c r="Z50" s="51"/>
      <c r="AA50" s="411">
        <f>+G50-Q50</f>
        <v>0</v>
      </c>
      <c r="AB50" s="65">
        <f>IF(Y50=0,0,(AA50-Y50)/Y50*100)</f>
        <v>0</v>
      </c>
      <c r="AC50" s="42"/>
      <c r="AD50" s="2"/>
    </row>
    <row r="51" spans="1:30" ht="15.75" customHeight="1" thickBot="1">
      <c r="A51" s="46" t="s">
        <v>430</v>
      </c>
      <c r="B51" s="61">
        <f>B47+B48+B49</f>
        <v>383</v>
      </c>
      <c r="C51" s="62">
        <f>C36+C41+C43+C47+C48+C49+C50</f>
        <v>964945000</v>
      </c>
      <c r="D51" s="315">
        <f>D47+D48+D49</f>
        <v>373</v>
      </c>
      <c r="E51" s="62">
        <f>E36+E41+E43+E47+E48+E49+E50</f>
        <v>990787000</v>
      </c>
      <c r="F51" s="315">
        <f>F47+F48+F49</f>
        <v>372</v>
      </c>
      <c r="G51" s="62">
        <f>G36+G41+G43+G47+G48+G49+G50</f>
        <v>1019060000</v>
      </c>
      <c r="H51" s="67">
        <f>IF(E51=0,0,(G51-E51)/E51*100)</f>
        <v>2.853590125829265</v>
      </c>
      <c r="I51" s="45"/>
      <c r="J51" s="2"/>
      <c r="K51" s="60" t="s">
        <v>430</v>
      </c>
      <c r="L51" s="61">
        <f>L47+L48+L49</f>
        <v>68</v>
      </c>
      <c r="M51" s="62">
        <f>M36+M41+M43+M47+M48+M49+M50</f>
        <v>301514000</v>
      </c>
      <c r="N51" s="315">
        <f>N47+N48+N49</f>
        <v>68</v>
      </c>
      <c r="O51" s="62">
        <f>O36+O41+O43+O47+O48+O49+O50</f>
        <v>312979000</v>
      </c>
      <c r="P51" s="315">
        <f>P47+P48+P49</f>
        <v>68</v>
      </c>
      <c r="Q51" s="62">
        <f>Q36+Q41+Q43+Q47+Q48+Q49+Q50</f>
        <v>315732000</v>
      </c>
      <c r="R51" s="68">
        <f>IF(O51=0,0,(Q51-O51)/O51*100)</f>
        <v>0.879611731138511</v>
      </c>
      <c r="S51" s="46"/>
      <c r="T51" s="54"/>
      <c r="U51" s="60" t="s">
        <v>430</v>
      </c>
      <c r="V51" s="61">
        <f>V47+V48+V49</f>
        <v>315</v>
      </c>
      <c r="W51" s="62">
        <f>W36+W41+W43+W47+W48+W49+W50</f>
        <v>663431000</v>
      </c>
      <c r="X51" s="61">
        <f>X47+X48+X49</f>
        <v>305</v>
      </c>
      <c r="Y51" s="62">
        <f>Y36+Y41+Y43+Y47+Y48+Y49+Y50</f>
        <v>677808000</v>
      </c>
      <c r="Z51" s="61">
        <f>Z47+Z48+Z49</f>
        <v>304</v>
      </c>
      <c r="AA51" s="62">
        <f>AA36+AA41+AA43+AA47+AA48+AA49+AA50</f>
        <v>703328000</v>
      </c>
      <c r="AB51" s="67">
        <f>IF(Y51=0,0,(AA51-Y51)/Y51*100)</f>
        <v>3.765078016193376</v>
      </c>
      <c r="AC51" s="46"/>
      <c r="AD51" s="2"/>
    </row>
    <row r="52" spans="1:30" ht="15.75" customHeight="1" thickBot="1">
      <c r="A52" s="46" t="s">
        <v>421</v>
      </c>
      <c r="B52" s="18"/>
      <c r="C52" s="445">
        <v>0</v>
      </c>
      <c r="D52" s="319"/>
      <c r="E52" s="445">
        <v>3402000</v>
      </c>
      <c r="F52" s="319" t="s">
        <v>20</v>
      </c>
      <c r="G52" s="445">
        <v>6418000</v>
      </c>
      <c r="H52" s="126"/>
      <c r="I52" s="43"/>
      <c r="J52" s="2"/>
      <c r="K52" s="46" t="s">
        <v>421</v>
      </c>
      <c r="L52" s="18"/>
      <c r="M52" s="445">
        <v>0</v>
      </c>
      <c r="N52" s="319"/>
      <c r="O52" s="445">
        <v>0</v>
      </c>
      <c r="P52" s="319" t="s">
        <v>20</v>
      </c>
      <c r="Q52" s="445">
        <v>0</v>
      </c>
      <c r="R52" s="127"/>
      <c r="S52" s="44"/>
      <c r="T52" s="54"/>
      <c r="U52" s="46" t="s">
        <v>421</v>
      </c>
      <c r="V52" s="18"/>
      <c r="W52" s="445">
        <v>0</v>
      </c>
      <c r="X52" s="319"/>
      <c r="Y52" s="445">
        <v>3402</v>
      </c>
      <c r="Z52" s="319" t="s">
        <v>20</v>
      </c>
      <c r="AA52" s="445">
        <v>6418</v>
      </c>
      <c r="AB52" s="590"/>
      <c r="AC52" s="44"/>
      <c r="AD52" s="2"/>
    </row>
    <row r="53" spans="1:30" ht="15.75" customHeight="1" thickBot="1">
      <c r="A53" s="304" t="s">
        <v>49</v>
      </c>
      <c r="B53" s="18"/>
      <c r="C53" s="445">
        <v>155848000</v>
      </c>
      <c r="D53" s="319"/>
      <c r="E53" s="445">
        <v>160900000</v>
      </c>
      <c r="F53" s="319" t="s">
        <v>20</v>
      </c>
      <c r="G53" s="445">
        <v>165200000</v>
      </c>
      <c r="H53" s="56"/>
      <c r="I53" s="43"/>
      <c r="J53" s="2"/>
      <c r="K53" s="63" t="s">
        <v>49</v>
      </c>
      <c r="L53" s="61"/>
      <c r="M53" s="445">
        <v>47783000</v>
      </c>
      <c r="N53" s="446"/>
      <c r="O53" s="445">
        <v>49500000</v>
      </c>
      <c r="P53" s="446"/>
      <c r="Q53" s="445">
        <v>50800000</v>
      </c>
      <c r="R53" s="58"/>
      <c r="S53" s="44"/>
      <c r="T53" s="54"/>
      <c r="U53" s="63" t="s">
        <v>49</v>
      </c>
      <c r="V53" s="55"/>
      <c r="W53" s="446">
        <f>+C53-M53</f>
        <v>108065000</v>
      </c>
      <c r="X53" s="447"/>
      <c r="Y53" s="446">
        <f>+E53-O53</f>
        <v>111400000</v>
      </c>
      <c r="Z53" s="447"/>
      <c r="AA53" s="446">
        <f>+G53-Q53</f>
        <v>114400000</v>
      </c>
      <c r="AB53" s="57"/>
      <c r="AC53" s="44"/>
      <c r="AD53" s="2"/>
    </row>
    <row r="54" spans="1:30" ht="13.5" customHeight="1" thickBot="1">
      <c r="A54" s="216"/>
      <c r="B54" s="205"/>
      <c r="C54" s="218"/>
      <c r="D54" s="320"/>
      <c r="E54" s="218"/>
      <c r="F54" s="320"/>
      <c r="G54" s="218"/>
      <c r="H54" s="219"/>
      <c r="I54" s="220"/>
      <c r="J54" s="258"/>
      <c r="K54" s="418"/>
      <c r="L54" s="307"/>
      <c r="M54" s="307"/>
      <c r="N54" s="307"/>
      <c r="O54" s="307"/>
      <c r="P54" s="85"/>
      <c r="Q54" s="307"/>
      <c r="R54" s="85"/>
      <c r="S54" s="85"/>
      <c r="T54" s="258"/>
      <c r="U54" s="418"/>
      <c r="V54" s="307" t="s">
        <v>20</v>
      </c>
      <c r="W54" s="307"/>
      <c r="X54" s="307" t="s">
        <v>20</v>
      </c>
      <c r="Y54" s="307"/>
      <c r="Z54" s="307" t="s">
        <v>20</v>
      </c>
      <c r="AA54" s="307"/>
      <c r="AB54" s="85"/>
      <c r="AC54" s="85"/>
      <c r="AD54" s="199"/>
    </row>
    <row r="55" spans="1:30" ht="15">
      <c r="A55" s="212"/>
      <c r="B55" s="186"/>
      <c r="C55" s="186"/>
      <c r="D55" s="321"/>
      <c r="E55" s="186"/>
      <c r="F55" s="321"/>
      <c r="G55" s="186"/>
      <c r="H55" s="217"/>
      <c r="I55" s="201"/>
      <c r="J55" s="2"/>
      <c r="K55" s="201"/>
      <c r="L55" s="186"/>
      <c r="M55" s="186"/>
      <c r="N55" s="186"/>
      <c r="O55" s="186"/>
      <c r="P55" s="201"/>
      <c r="Q55" s="186"/>
      <c r="R55" s="201"/>
      <c r="S55" s="201"/>
      <c r="T55" s="2"/>
      <c r="U55" s="201"/>
      <c r="V55" s="186"/>
      <c r="W55" s="186"/>
      <c r="X55" s="186"/>
      <c r="Y55" s="186"/>
      <c r="Z55" s="186"/>
      <c r="AA55" s="186"/>
      <c r="AB55" s="201"/>
      <c r="AC55" s="201"/>
      <c r="AD55" s="2"/>
    </row>
    <row r="56" spans="1:30" ht="15">
      <c r="A56" s="214"/>
      <c r="B56" s="312"/>
      <c r="C56" s="213"/>
      <c r="D56" s="322"/>
      <c r="E56" s="213"/>
      <c r="F56" s="322"/>
      <c r="G56" s="213"/>
      <c r="H56" s="208"/>
      <c r="I56" s="208"/>
      <c r="J56" s="209"/>
      <c r="K56" s="2"/>
      <c r="L56" s="22"/>
      <c r="M56" s="22"/>
      <c r="N56" s="22"/>
      <c r="O56" s="22"/>
      <c r="P56" s="2"/>
      <c r="Q56" s="22"/>
      <c r="R56" s="2"/>
      <c r="S56" s="2"/>
      <c r="T56" s="2"/>
      <c r="U56" s="2"/>
      <c r="V56" s="22" t="s">
        <v>20</v>
      </c>
      <c r="W56" s="22" t="s">
        <v>20</v>
      </c>
      <c r="X56" s="22" t="s">
        <v>20</v>
      </c>
      <c r="Y56" s="22" t="s">
        <v>20</v>
      </c>
      <c r="Z56" s="339" t="s">
        <v>20</v>
      </c>
      <c r="AA56" s="22" t="s">
        <v>20</v>
      </c>
      <c r="AB56" s="2"/>
      <c r="AC56" s="2"/>
      <c r="AD56" s="2"/>
    </row>
    <row r="57" spans="2:30" ht="15" customHeight="1">
      <c r="B57" s="313"/>
      <c r="C57" s="210"/>
      <c r="D57" s="323"/>
      <c r="E57" s="210"/>
      <c r="F57" s="323"/>
      <c r="G57" s="210"/>
      <c r="H57" s="210"/>
      <c r="I57" s="210"/>
      <c r="J57" s="211"/>
      <c r="K57" s="2"/>
      <c r="L57" s="22"/>
      <c r="M57" s="22"/>
      <c r="N57" s="22"/>
      <c r="O57" s="22"/>
      <c r="P57" s="2"/>
      <c r="Q57" s="22"/>
      <c r="R57" s="2"/>
      <c r="S57" s="2"/>
      <c r="T57" s="2"/>
      <c r="U57" s="2"/>
      <c r="V57" s="22"/>
      <c r="W57" s="22" t="s">
        <v>20</v>
      </c>
      <c r="X57" s="22" t="s">
        <v>20</v>
      </c>
      <c r="Y57" s="22" t="s">
        <v>20</v>
      </c>
      <c r="Z57" s="22" t="s">
        <v>20</v>
      </c>
      <c r="AA57" s="22" t="s">
        <v>20</v>
      </c>
      <c r="AB57" s="2"/>
      <c r="AC57" s="2"/>
      <c r="AD57" s="2"/>
    </row>
    <row r="58" spans="2:30" ht="15">
      <c r="B58" s="309"/>
      <c r="D58" s="324"/>
      <c r="F58" s="324"/>
      <c r="K58" s="2"/>
      <c r="L58" s="22"/>
      <c r="M58" s="22"/>
      <c r="N58" s="22"/>
      <c r="O58" s="22"/>
      <c r="P58" s="2"/>
      <c r="Q58" s="22"/>
      <c r="R58" s="2"/>
      <c r="S58" s="2"/>
      <c r="T58" s="2"/>
      <c r="U58" s="2"/>
      <c r="V58" s="22"/>
      <c r="W58" s="22" t="s">
        <v>20</v>
      </c>
      <c r="X58" s="22" t="s">
        <v>20</v>
      </c>
      <c r="Y58" s="22" t="s">
        <v>20</v>
      </c>
      <c r="Z58" s="22" t="s">
        <v>20</v>
      </c>
      <c r="AA58" s="22" t="s">
        <v>20</v>
      </c>
      <c r="AB58" s="2"/>
      <c r="AC58" s="2"/>
      <c r="AD58" s="2"/>
    </row>
    <row r="59" spans="1:30" ht="15">
      <c r="A59" s="2"/>
      <c r="B59" s="22"/>
      <c r="C59" s="22"/>
      <c r="D59" s="325"/>
      <c r="E59" s="22"/>
      <c r="F59" s="325"/>
      <c r="G59" s="22"/>
      <c r="H59" s="54"/>
      <c r="I59" s="2"/>
      <c r="J59" s="2"/>
      <c r="K59" s="2"/>
      <c r="L59" s="22"/>
      <c r="M59" s="22"/>
      <c r="N59" s="22"/>
      <c r="O59" s="22"/>
      <c r="P59" s="2"/>
      <c r="Q59" s="22"/>
      <c r="R59" s="2"/>
      <c r="S59" s="2"/>
      <c r="T59" s="2"/>
      <c r="U59" s="2"/>
      <c r="V59" s="22"/>
      <c r="W59" s="22" t="s">
        <v>20</v>
      </c>
      <c r="X59" s="22" t="s">
        <v>20</v>
      </c>
      <c r="Y59" s="22" t="s">
        <v>20</v>
      </c>
      <c r="Z59" s="22" t="s">
        <v>20</v>
      </c>
      <c r="AA59" s="22" t="s">
        <v>20</v>
      </c>
      <c r="AB59" s="2"/>
      <c r="AC59" s="2"/>
      <c r="AD59" s="2"/>
    </row>
    <row r="60" spans="1:6" ht="15">
      <c r="A60" s="2"/>
      <c r="B60" s="309"/>
      <c r="D60" s="324"/>
      <c r="F60" s="324"/>
    </row>
    <row r="61" spans="1:6" ht="15">
      <c r="A61" s="2"/>
      <c r="B61" s="309"/>
      <c r="D61" s="324"/>
      <c r="F61" s="324"/>
    </row>
    <row r="62" spans="1:6" ht="15">
      <c r="A62" s="2"/>
      <c r="B62" s="309"/>
      <c r="D62" s="324"/>
      <c r="F62" s="324"/>
    </row>
    <row r="63" spans="1:6" ht="15">
      <c r="A63" s="2"/>
      <c r="B63" s="309"/>
      <c r="D63" s="324"/>
      <c r="F63" s="324"/>
    </row>
    <row r="64" spans="1:6" ht="15">
      <c r="A64" s="2"/>
      <c r="B64" s="309"/>
      <c r="D64" s="324"/>
      <c r="F64" s="324"/>
    </row>
    <row r="65" spans="1:6" ht="15">
      <c r="A65" s="2"/>
      <c r="B65" s="309"/>
      <c r="D65" s="324"/>
      <c r="F65" s="324"/>
    </row>
  </sheetData>
  <mergeCells count="3">
    <mergeCell ref="K4:S4"/>
    <mergeCell ref="U4:AC4"/>
    <mergeCell ref="A3:G3"/>
  </mergeCells>
  <printOptions/>
  <pageMargins left="1" right="1" top="1" bottom="0" header="0" footer="0"/>
  <pageSetup fitToHeight="0" fitToWidth="1" horizontalDpi="600" verticalDpi="600" orientation="portrait" scale="19" r:id="rId1"/>
  <rowBreaks count="1" manualBreakCount="1">
    <brk id="53" max="28" man="1"/>
  </rowBreaks>
  <colBreaks count="5" manualBreakCount="5">
    <brk id="7" max="52" man="1"/>
    <brk id="9" max="52" man="1"/>
    <brk id="17" max="65535" man="1"/>
    <brk id="19" max="65535" man="1"/>
    <brk id="27" max="65535" man="1"/>
  </colBreaks>
</worksheet>
</file>

<file path=xl/worksheets/sheet3.xml><?xml version="1.0" encoding="utf-8"?>
<worksheet xmlns="http://schemas.openxmlformats.org/spreadsheetml/2006/main" xmlns:r="http://schemas.openxmlformats.org/officeDocument/2006/relationships">
  <sheetPr codeName="Sheet3" transitionEvaluation="1">
    <pageSetUpPr fitToPage="1"/>
  </sheetPr>
  <dimension ref="A1:J24"/>
  <sheetViews>
    <sheetView showGridLines="0" defaultGridColor="0" zoomScale="80" zoomScaleNormal="80" colorId="9" workbookViewId="0" topLeftCell="A1">
      <selection activeCell="A1" sqref="A1:I1"/>
    </sheetView>
  </sheetViews>
  <sheetFormatPr defaultColWidth="9.77734375" defaultRowHeight="15"/>
  <cols>
    <col min="1" max="1" width="25.77734375" style="0" customWidth="1"/>
    <col min="2" max="2" width="5.77734375" style="0" customWidth="1"/>
    <col min="3" max="3" width="10.77734375" style="0" customWidth="1"/>
    <col min="4" max="4" width="5.77734375" style="0" customWidth="1"/>
    <col min="5" max="5" width="10.5546875" style="0" bestFit="1" customWidth="1"/>
    <col min="6" max="6" width="5.77734375" style="0" customWidth="1"/>
    <col min="7" max="7" width="10.5546875" style="0" bestFit="1" customWidth="1"/>
    <col min="8" max="8" width="5.77734375" style="0" customWidth="1"/>
    <col min="9" max="9" width="11.3359375" style="0" bestFit="1" customWidth="1"/>
  </cols>
  <sheetData>
    <row r="1" spans="1:10" ht="18" customHeight="1">
      <c r="A1" s="608" t="s">
        <v>0</v>
      </c>
      <c r="B1" s="609"/>
      <c r="C1" s="609"/>
      <c r="D1" s="609"/>
      <c r="E1" s="609"/>
      <c r="F1" s="609"/>
      <c r="G1" s="609"/>
      <c r="H1" s="609"/>
      <c r="I1" s="628"/>
      <c r="J1" s="192"/>
    </row>
    <row r="2" spans="1:10" ht="16.5" customHeight="1">
      <c r="A2" s="629" t="str">
        <f>OBLIGATION!B2</f>
        <v>National Institute on Drug Abuse</v>
      </c>
      <c r="B2" s="629"/>
      <c r="C2" s="629"/>
      <c r="D2" s="629"/>
      <c r="E2" s="629"/>
      <c r="F2" s="629"/>
      <c r="G2" s="629"/>
      <c r="H2" s="629"/>
      <c r="I2" s="629"/>
      <c r="J2" s="192"/>
    </row>
    <row r="3" spans="1:10" ht="15" customHeight="1">
      <c r="A3" s="460"/>
      <c r="B3" s="460"/>
      <c r="C3" s="460"/>
      <c r="D3" s="460"/>
      <c r="E3" s="460"/>
      <c r="F3" s="460"/>
      <c r="G3" s="460"/>
      <c r="H3" s="460"/>
      <c r="I3" s="460"/>
      <c r="J3" s="192"/>
    </row>
    <row r="4" spans="1:10" ht="15.75" customHeight="1">
      <c r="A4" s="630" t="s">
        <v>50</v>
      </c>
      <c r="B4" s="631"/>
      <c r="C4" s="631"/>
      <c r="D4" s="631"/>
      <c r="E4" s="631"/>
      <c r="F4" s="631"/>
      <c r="G4" s="631"/>
      <c r="H4" s="631"/>
      <c r="I4" s="632"/>
      <c r="J4" s="192"/>
    </row>
    <row r="5" spans="1:10" ht="17.25" customHeight="1" thickBot="1">
      <c r="A5" s="633" t="s">
        <v>51</v>
      </c>
      <c r="B5" s="634"/>
      <c r="C5" s="634"/>
      <c r="D5" s="634"/>
      <c r="E5" s="634"/>
      <c r="F5" s="634"/>
      <c r="G5" s="634"/>
      <c r="H5" s="634"/>
      <c r="I5" s="635"/>
      <c r="J5" s="192"/>
    </row>
    <row r="6" spans="1:10" ht="15.75" customHeight="1">
      <c r="A6" s="72"/>
      <c r="B6" s="34"/>
      <c r="C6" s="73"/>
      <c r="D6" s="613"/>
      <c r="E6" s="614"/>
      <c r="F6" s="73"/>
      <c r="G6" s="73"/>
      <c r="H6" s="5"/>
      <c r="I6" s="6"/>
      <c r="J6" s="194"/>
    </row>
    <row r="7" spans="1:10" ht="15.75" customHeight="1">
      <c r="A7" s="20"/>
      <c r="B7" s="559"/>
      <c r="C7" s="560"/>
      <c r="D7" s="611" t="s">
        <v>370</v>
      </c>
      <c r="E7" s="612"/>
      <c r="F7" s="560"/>
      <c r="G7" s="560"/>
      <c r="H7" s="333"/>
      <c r="I7" s="49"/>
      <c r="J7" s="194"/>
    </row>
    <row r="8" spans="1:10" ht="15.75" customHeight="1">
      <c r="A8" s="20"/>
      <c r="B8" s="559" t="s">
        <v>369</v>
      </c>
      <c r="C8" s="560"/>
      <c r="D8" s="611" t="s">
        <v>424</v>
      </c>
      <c r="E8" s="612"/>
      <c r="F8" s="560" t="s">
        <v>413</v>
      </c>
      <c r="G8" s="560"/>
      <c r="H8" s="333"/>
      <c r="I8" s="49"/>
      <c r="J8" s="194"/>
    </row>
    <row r="9" spans="1:10" ht="15.75" customHeight="1" thickBot="1">
      <c r="A9" s="48"/>
      <c r="B9" s="74" t="s">
        <v>3</v>
      </c>
      <c r="C9" s="75"/>
      <c r="D9" s="561" t="s">
        <v>425</v>
      </c>
      <c r="E9" s="561"/>
      <c r="F9" s="75" t="s">
        <v>4</v>
      </c>
      <c r="G9" s="75"/>
      <c r="H9" s="75" t="s">
        <v>54</v>
      </c>
      <c r="I9" s="76"/>
      <c r="J9" s="194"/>
    </row>
    <row r="10" spans="1:10" ht="18" customHeight="1" thickBot="1">
      <c r="A10" s="38" t="s">
        <v>53</v>
      </c>
      <c r="B10" s="41" t="s">
        <v>44</v>
      </c>
      <c r="C10" s="8" t="s">
        <v>15</v>
      </c>
      <c r="D10" s="8" t="s">
        <v>44</v>
      </c>
      <c r="E10" s="8" t="s">
        <v>15</v>
      </c>
      <c r="F10" s="8" t="s">
        <v>44</v>
      </c>
      <c r="G10" s="8" t="s">
        <v>15</v>
      </c>
      <c r="H10" s="8" t="s">
        <v>44</v>
      </c>
      <c r="I10" s="9" t="s">
        <v>15</v>
      </c>
      <c r="J10" s="194"/>
    </row>
    <row r="11" spans="1:10" ht="18" customHeight="1">
      <c r="A11" s="48"/>
      <c r="B11" s="48"/>
      <c r="C11" s="333"/>
      <c r="D11" s="333"/>
      <c r="E11" s="333"/>
      <c r="F11" s="333"/>
      <c r="G11" s="333"/>
      <c r="H11" s="333"/>
      <c r="I11" s="49"/>
      <c r="J11" s="194"/>
    </row>
    <row r="12" spans="1:10" ht="16.5" customHeight="1">
      <c r="A12" s="478" t="s">
        <v>55</v>
      </c>
      <c r="B12" s="20"/>
      <c r="C12" s="194"/>
      <c r="D12" s="194"/>
      <c r="E12" s="194"/>
      <c r="F12" s="194"/>
      <c r="G12" s="194"/>
      <c r="H12" s="194"/>
      <c r="I12" s="12"/>
      <c r="J12" s="194"/>
    </row>
    <row r="13" spans="1:10" ht="16.5" customHeight="1">
      <c r="A13" s="478"/>
      <c r="B13" s="20"/>
      <c r="C13" s="194"/>
      <c r="D13" s="194"/>
      <c r="E13" s="194"/>
      <c r="F13" s="194"/>
      <c r="G13" s="194"/>
      <c r="H13" s="194"/>
      <c r="I13" s="12"/>
      <c r="J13" s="194"/>
    </row>
    <row r="14" spans="1:10" ht="19.5" customHeight="1">
      <c r="A14" s="402" t="s">
        <v>432</v>
      </c>
      <c r="B14" s="51"/>
      <c r="C14" s="195">
        <v>839198</v>
      </c>
      <c r="D14" s="196"/>
      <c r="E14" s="195">
        <v>863035</v>
      </c>
      <c r="F14" s="196"/>
      <c r="G14" s="195">
        <v>887985</v>
      </c>
      <c r="H14" s="196"/>
      <c r="I14" s="268">
        <f>G14-E14</f>
        <v>24950</v>
      </c>
      <c r="J14" s="194"/>
    </row>
    <row r="15" spans="1:10" ht="19.5" customHeight="1" thickBot="1">
      <c r="A15" s="17"/>
      <c r="B15" s="55"/>
      <c r="C15" s="18"/>
      <c r="D15" s="18"/>
      <c r="E15" s="18"/>
      <c r="F15" s="18"/>
      <c r="G15" s="18"/>
      <c r="H15" s="18"/>
      <c r="I15" s="93"/>
      <c r="J15" s="194"/>
    </row>
    <row r="16" spans="1:10" ht="19.5" customHeight="1">
      <c r="A16" s="20" t="s">
        <v>56</v>
      </c>
      <c r="B16" s="51" t="s">
        <v>20</v>
      </c>
      <c r="C16" s="196">
        <f>SUM(C14:C15)</f>
        <v>839198</v>
      </c>
      <c r="D16" s="196"/>
      <c r="E16" s="196">
        <f>SUM(E14:E15)</f>
        <v>863035</v>
      </c>
      <c r="F16" s="196"/>
      <c r="G16" s="196">
        <f>SUM(G14:G15)</f>
        <v>887985</v>
      </c>
      <c r="H16" s="197"/>
      <c r="I16" s="78">
        <f>G16-E16</f>
        <v>24950</v>
      </c>
      <c r="J16" s="194"/>
    </row>
    <row r="17" spans="1:10" ht="12" customHeight="1">
      <c r="A17" s="20"/>
      <c r="B17" s="51"/>
      <c r="C17" s="196"/>
      <c r="D17" s="196"/>
      <c r="E17" s="196"/>
      <c r="F17" s="196"/>
      <c r="G17" s="196"/>
      <c r="H17" s="197"/>
      <c r="I17" s="78"/>
      <c r="J17" s="194"/>
    </row>
    <row r="18" spans="1:10" ht="18" customHeight="1">
      <c r="A18" s="20" t="s">
        <v>45</v>
      </c>
      <c r="B18" s="51">
        <v>118</v>
      </c>
      <c r="C18" s="196">
        <v>73633</v>
      </c>
      <c r="D18" s="196">
        <v>119</v>
      </c>
      <c r="E18" s="196">
        <v>77230</v>
      </c>
      <c r="F18" s="196">
        <v>119</v>
      </c>
      <c r="G18" s="196">
        <v>79210</v>
      </c>
      <c r="H18" s="197">
        <f>F18-D18</f>
        <v>0</v>
      </c>
      <c r="I18" s="78">
        <f>G18-E18</f>
        <v>1980</v>
      </c>
      <c r="J18" s="194"/>
    </row>
    <row r="19" spans="1:10" ht="18" customHeight="1">
      <c r="A19" s="20" t="s">
        <v>397</v>
      </c>
      <c r="B19" s="51">
        <v>265</v>
      </c>
      <c r="C19" s="188">
        <v>48114</v>
      </c>
      <c r="D19" s="188">
        <v>254</v>
      </c>
      <c r="E19" s="188">
        <v>50522</v>
      </c>
      <c r="F19" s="188">
        <v>253</v>
      </c>
      <c r="G19" s="188">
        <v>51865</v>
      </c>
      <c r="H19" s="197">
        <f>F19-D19</f>
        <v>-1</v>
      </c>
      <c r="I19" s="78">
        <f>G19-E19</f>
        <v>1343</v>
      </c>
      <c r="J19" s="194"/>
    </row>
    <row r="20" spans="1:10" ht="18" customHeight="1" thickBot="1">
      <c r="A20" s="180"/>
      <c r="B20" s="79"/>
      <c r="C20" s="80"/>
      <c r="D20" s="80"/>
      <c r="E20" s="80"/>
      <c r="F20" s="80"/>
      <c r="G20" s="80"/>
      <c r="H20" s="80"/>
      <c r="I20" s="82"/>
      <c r="J20" s="194"/>
    </row>
    <row r="21" spans="1:10" ht="15" customHeight="1">
      <c r="A21" s="72"/>
      <c r="B21" s="341"/>
      <c r="C21" s="196"/>
      <c r="D21" s="196"/>
      <c r="E21" s="196"/>
      <c r="F21" s="196"/>
      <c r="G21" s="196"/>
      <c r="H21" s="196"/>
      <c r="I21" s="340"/>
      <c r="J21" s="207"/>
    </row>
    <row r="22" spans="1:10" ht="18" customHeight="1" thickBot="1">
      <c r="A22" s="342" t="s">
        <v>9</v>
      </c>
      <c r="B22" s="55">
        <f aca="true" t="shared" si="0" ref="B22:I22">+B16+B18+B19+B20</f>
        <v>383</v>
      </c>
      <c r="C22" s="351">
        <f t="shared" si="0"/>
        <v>960945</v>
      </c>
      <c r="D22" s="351">
        <f t="shared" si="0"/>
        <v>373</v>
      </c>
      <c r="E22" s="352">
        <f t="shared" si="0"/>
        <v>990787</v>
      </c>
      <c r="F22" s="351">
        <f t="shared" si="0"/>
        <v>372</v>
      </c>
      <c r="G22" s="352">
        <f t="shared" si="0"/>
        <v>1019060</v>
      </c>
      <c r="H22" s="351">
        <f t="shared" si="0"/>
        <v>-1</v>
      </c>
      <c r="I22" s="512">
        <f t="shared" si="0"/>
        <v>28273</v>
      </c>
      <c r="J22" s="258"/>
    </row>
    <row r="23" spans="1:10" ht="13.5" customHeight="1">
      <c r="A23" s="419"/>
      <c r="B23" s="188"/>
      <c r="C23" s="186"/>
      <c r="D23" s="186"/>
      <c r="E23" s="186"/>
      <c r="F23" s="186"/>
      <c r="G23" s="186"/>
      <c r="H23" s="186"/>
      <c r="I23" s="306"/>
      <c r="J23" s="258"/>
    </row>
    <row r="24" ht="15">
      <c r="J24" s="335"/>
    </row>
  </sheetData>
  <mergeCells count="7">
    <mergeCell ref="D8:E8"/>
    <mergeCell ref="D6:E6"/>
    <mergeCell ref="A1:I1"/>
    <mergeCell ref="A2:I2"/>
    <mergeCell ref="A4:I4"/>
    <mergeCell ref="A5:I5"/>
    <mergeCell ref="D7:E7"/>
  </mergeCells>
  <printOptions/>
  <pageMargins left="1" right="1" top="1" bottom="0" header="0" footer="0"/>
  <pageSetup fitToHeight="1" fitToWidth="1" horizontalDpi="600" verticalDpi="600" orientation="portrait" scale="75" r:id="rId1"/>
  <colBreaks count="1" manualBreakCount="1">
    <brk id="9" max="65535" man="1"/>
  </colBreaks>
</worksheet>
</file>

<file path=xl/worksheets/sheet4.xml><?xml version="1.0" encoding="utf-8"?>
<worksheet xmlns="http://schemas.openxmlformats.org/spreadsheetml/2006/main" xmlns:r="http://schemas.openxmlformats.org/officeDocument/2006/relationships">
  <sheetPr codeName="Sheet4" transitionEvaluation="1"/>
  <dimension ref="A1:F192"/>
  <sheetViews>
    <sheetView showGridLines="0" defaultGridColor="0" zoomScale="87" zoomScaleNormal="87" colorId="9" workbookViewId="0" topLeftCell="A38">
      <selection activeCell="A46" sqref="A46"/>
    </sheetView>
  </sheetViews>
  <sheetFormatPr defaultColWidth="9.77734375" defaultRowHeight="15"/>
  <cols>
    <col min="1" max="1" width="40.4453125" style="0" customWidth="1"/>
    <col min="2" max="2" width="5.77734375" style="0" customWidth="1"/>
    <col min="3" max="3" width="14.99609375" style="0" customWidth="1"/>
    <col min="4" max="4" width="5.77734375" style="0" customWidth="1"/>
    <col min="5" max="5" width="13.77734375" style="0" customWidth="1"/>
  </cols>
  <sheetData>
    <row r="1" spans="1:5" ht="15.75">
      <c r="A1" s="643" t="s">
        <v>0</v>
      </c>
      <c r="B1" s="644"/>
      <c r="C1" s="644"/>
      <c r="D1" s="644"/>
      <c r="E1" s="645"/>
    </row>
    <row r="2" spans="1:5" ht="16.5" customHeight="1">
      <c r="A2" s="643" t="str">
        <f>OBLIGATION!B2</f>
        <v>National Institute on Drug Abuse</v>
      </c>
      <c r="B2" s="644"/>
      <c r="C2" s="644"/>
      <c r="D2" s="644"/>
      <c r="E2" s="645"/>
    </row>
    <row r="3" ht="9.75" customHeight="1"/>
    <row r="4" spans="1:5" ht="16.5" thickBot="1">
      <c r="A4" s="646" t="s">
        <v>57</v>
      </c>
      <c r="B4" s="619"/>
      <c r="C4" s="619"/>
      <c r="D4" s="619"/>
      <c r="E4" s="647"/>
    </row>
    <row r="5" spans="1:5" ht="16.5" customHeight="1">
      <c r="A5" s="72" t="s">
        <v>427</v>
      </c>
      <c r="B5" s="455"/>
      <c r="C5" s="455"/>
      <c r="D5" s="455"/>
      <c r="E5" s="456">
        <f>OBLIGATION!D34</f>
        <v>990787000</v>
      </c>
    </row>
    <row r="6" spans="1:5" ht="16.5" customHeight="1" thickBot="1">
      <c r="A6" s="454" t="s">
        <v>419</v>
      </c>
      <c r="B6" s="81"/>
      <c r="C6" s="81"/>
      <c r="D6" s="81"/>
      <c r="E6" s="19">
        <f>OBLIGATION!E34</f>
        <v>1019060000</v>
      </c>
    </row>
    <row r="7" spans="1:5" ht="19.5" customHeight="1" thickBot="1">
      <c r="A7" s="488" t="s">
        <v>58</v>
      </c>
      <c r="B7" s="87"/>
      <c r="C7" s="87"/>
      <c r="D7" s="87"/>
      <c r="E7" s="489">
        <f>E6-E5</f>
        <v>28273000</v>
      </c>
    </row>
    <row r="8" spans="1:5" ht="15.75" customHeight="1">
      <c r="A8" s="20"/>
      <c r="B8" s="638"/>
      <c r="C8" s="642"/>
      <c r="D8" s="194"/>
      <c r="E8" s="12"/>
    </row>
    <row r="9" spans="1:5" ht="15.75" customHeight="1">
      <c r="A9" s="20"/>
      <c r="B9" s="638" t="s">
        <v>370</v>
      </c>
      <c r="C9" s="612"/>
      <c r="D9" s="179"/>
      <c r="E9" s="12"/>
    </row>
    <row r="10" spans="1:5" ht="15.75" customHeight="1" thickBot="1">
      <c r="A10" s="88"/>
      <c r="B10" s="562" t="s">
        <v>405</v>
      </c>
      <c r="C10" s="563"/>
      <c r="D10" s="515" t="s">
        <v>395</v>
      </c>
      <c r="E10" s="89"/>
    </row>
    <row r="11" spans="1:5" ht="16.5" customHeight="1">
      <c r="A11" s="88"/>
      <c r="B11" s="20"/>
      <c r="C11" s="513" t="s">
        <v>59</v>
      </c>
      <c r="D11" s="192"/>
      <c r="E11" s="156" t="s">
        <v>59</v>
      </c>
    </row>
    <row r="12" spans="1:5" ht="16.5" customHeight="1" thickBot="1">
      <c r="A12" s="41" t="s">
        <v>60</v>
      </c>
      <c r="B12" s="41" t="s">
        <v>44</v>
      </c>
      <c r="C12" s="514" t="s">
        <v>61</v>
      </c>
      <c r="D12" s="8" t="s">
        <v>44</v>
      </c>
      <c r="E12" s="91" t="s">
        <v>61</v>
      </c>
    </row>
    <row r="13" spans="1:5" ht="15">
      <c r="A13" s="20" t="s">
        <v>62</v>
      </c>
      <c r="B13" s="20"/>
      <c r="C13" s="194"/>
      <c r="D13" s="194"/>
      <c r="E13" s="23"/>
    </row>
    <row r="14" spans="1:5" ht="16.5" customHeight="1">
      <c r="A14" s="20" t="s">
        <v>63</v>
      </c>
      <c r="B14" s="20"/>
      <c r="C14" s="194"/>
      <c r="D14" s="194"/>
      <c r="E14" s="23"/>
    </row>
    <row r="15" spans="1:5" ht="16.5" customHeight="1">
      <c r="A15" s="20" t="s">
        <v>64</v>
      </c>
      <c r="B15" s="51"/>
      <c r="C15" s="480">
        <v>16105000</v>
      </c>
      <c r="D15" s="196"/>
      <c r="E15" s="77">
        <v>224000</v>
      </c>
    </row>
    <row r="16" spans="1:5" ht="16.5" customHeight="1">
      <c r="A16" s="20" t="s">
        <v>65</v>
      </c>
      <c r="B16" s="51"/>
      <c r="C16" s="196"/>
      <c r="D16" s="196"/>
      <c r="E16" s="23"/>
    </row>
    <row r="17" spans="1:5" ht="16.5" customHeight="1">
      <c r="A17" s="20" t="s">
        <v>415</v>
      </c>
      <c r="B17" s="51"/>
      <c r="C17" s="197">
        <f>+C15</f>
        <v>16105000</v>
      </c>
      <c r="D17" s="196"/>
      <c r="E17" s="78">
        <v>164000</v>
      </c>
    </row>
    <row r="18" spans="1:5" ht="16.5" customHeight="1">
      <c r="A18" s="20" t="s">
        <v>416</v>
      </c>
      <c r="B18" s="51"/>
      <c r="C18" s="197">
        <f>+C15</f>
        <v>16105000</v>
      </c>
      <c r="D18" s="194"/>
      <c r="E18" s="78">
        <v>185000</v>
      </c>
    </row>
    <row r="19" spans="1:5" ht="16.5" customHeight="1">
      <c r="A19" s="20" t="s">
        <v>420</v>
      </c>
      <c r="B19" s="51"/>
      <c r="C19" s="197">
        <f>+C15</f>
        <v>16105000</v>
      </c>
      <c r="D19" s="194"/>
      <c r="E19" s="78">
        <v>-64000</v>
      </c>
    </row>
    <row r="20" spans="1:5" ht="16.5" customHeight="1">
      <c r="A20" s="20" t="s">
        <v>66</v>
      </c>
      <c r="B20" s="51"/>
      <c r="C20" s="197">
        <v>7409000</v>
      </c>
      <c r="D20" s="194"/>
      <c r="E20" s="78">
        <v>222000</v>
      </c>
    </row>
    <row r="21" spans="1:5" ht="16.5" customHeight="1">
      <c r="A21" s="20" t="s">
        <v>67</v>
      </c>
      <c r="B21" s="51"/>
      <c r="C21" s="481"/>
      <c r="D21" s="196"/>
      <c r="E21" s="92"/>
    </row>
    <row r="22" spans="1:5" ht="16.5" customHeight="1" thickBot="1">
      <c r="A22" s="17" t="s">
        <v>68</v>
      </c>
      <c r="B22" s="17"/>
      <c r="C22" s="18">
        <v>53716000</v>
      </c>
      <c r="D22" s="18"/>
      <c r="E22" s="93">
        <v>744000</v>
      </c>
    </row>
    <row r="23" spans="1:5" ht="16.5" customHeight="1">
      <c r="A23" s="20" t="s">
        <v>69</v>
      </c>
      <c r="B23" s="51"/>
      <c r="C23" s="196"/>
      <c r="D23" s="196"/>
      <c r="E23" s="78">
        <f>SUM(E15:E22)</f>
        <v>1475000</v>
      </c>
    </row>
    <row r="24" spans="1:5" ht="15">
      <c r="A24" s="20"/>
      <c r="B24" s="51"/>
      <c r="C24" s="196"/>
      <c r="D24" s="196"/>
      <c r="E24" s="78"/>
    </row>
    <row r="25" spans="1:5" ht="16.5" customHeight="1">
      <c r="A25" s="20" t="s">
        <v>70</v>
      </c>
      <c r="B25" s="51"/>
      <c r="C25" s="196"/>
      <c r="D25" s="196"/>
      <c r="E25" s="23"/>
    </row>
    <row r="26" spans="1:5" ht="16.5" customHeight="1">
      <c r="A26" s="20" t="s">
        <v>64</v>
      </c>
      <c r="B26" s="51"/>
      <c r="C26" s="197">
        <v>29093000</v>
      </c>
      <c r="D26" s="196"/>
      <c r="E26" s="78">
        <v>551000</v>
      </c>
    </row>
    <row r="27" spans="1:5" ht="16.5" customHeight="1">
      <c r="A27" s="20" t="s">
        <v>71</v>
      </c>
      <c r="B27" s="51"/>
      <c r="C27" s="197"/>
      <c r="D27" s="196"/>
      <c r="E27" s="78"/>
    </row>
    <row r="28" spans="1:5" ht="16.5" customHeight="1">
      <c r="A28" s="20" t="s">
        <v>415</v>
      </c>
      <c r="B28" s="51"/>
      <c r="C28" s="197">
        <f>+C26</f>
        <v>29093000</v>
      </c>
      <c r="D28" s="196"/>
      <c r="E28" s="78">
        <v>317000</v>
      </c>
    </row>
    <row r="29" spans="1:5" ht="16.5" customHeight="1">
      <c r="A29" s="20" t="s">
        <v>416</v>
      </c>
      <c r="B29" s="51"/>
      <c r="C29" s="197">
        <f>+C26</f>
        <v>29093000</v>
      </c>
      <c r="D29" s="196"/>
      <c r="E29" s="78">
        <v>350000</v>
      </c>
    </row>
    <row r="30" spans="1:5" ht="16.5" customHeight="1">
      <c r="A30" s="20" t="s">
        <v>420</v>
      </c>
      <c r="B30" s="51"/>
      <c r="C30" s="197">
        <f>+C26</f>
        <v>29093000</v>
      </c>
      <c r="D30" s="196"/>
      <c r="E30" s="78">
        <v>-112000</v>
      </c>
    </row>
    <row r="31" spans="1:5" ht="16.5" customHeight="1">
      <c r="A31" s="20" t="s">
        <v>66</v>
      </c>
      <c r="B31" s="51"/>
      <c r="C31" s="197">
        <v>3725000</v>
      </c>
      <c r="D31" s="196"/>
      <c r="E31" s="78">
        <v>112000</v>
      </c>
    </row>
    <row r="32" spans="1:5" ht="16.5" customHeight="1">
      <c r="A32" s="20" t="s">
        <v>67</v>
      </c>
      <c r="B32" s="51"/>
      <c r="C32" s="196"/>
      <c r="D32" s="196"/>
      <c r="E32" s="78" t="s">
        <v>20</v>
      </c>
    </row>
    <row r="33" spans="1:5" ht="16.5" customHeight="1" thickBot="1">
      <c r="A33" s="17" t="s">
        <v>68</v>
      </c>
      <c r="B33" s="55"/>
      <c r="C33" s="18">
        <v>17704000</v>
      </c>
      <c r="D33" s="18"/>
      <c r="E33" s="19">
        <v>215000</v>
      </c>
    </row>
    <row r="34" spans="1:5" ht="16.5" customHeight="1">
      <c r="A34" s="51" t="s">
        <v>69</v>
      </c>
      <c r="B34" s="20"/>
      <c r="C34" s="196"/>
      <c r="D34" s="196"/>
      <c r="E34" s="78">
        <f>SUM(E26:E33)</f>
        <v>1433000</v>
      </c>
    </row>
    <row r="35" spans="1:5" ht="15">
      <c r="A35" s="20"/>
      <c r="B35" s="51"/>
      <c r="C35" s="196"/>
      <c r="D35" s="196"/>
      <c r="E35" s="23"/>
    </row>
    <row r="36" spans="1:5" ht="16.5" customHeight="1" thickBot="1">
      <c r="A36" s="17" t="s">
        <v>72</v>
      </c>
      <c r="B36" s="55"/>
      <c r="C36" s="18"/>
      <c r="D36" s="18"/>
      <c r="E36" s="93">
        <f>E23+E34</f>
        <v>2908000</v>
      </c>
    </row>
    <row r="37" spans="1:5" ht="15">
      <c r="A37" s="2"/>
      <c r="B37" s="22"/>
      <c r="C37" s="22"/>
      <c r="D37" s="22"/>
      <c r="E37" s="22"/>
    </row>
    <row r="38" spans="1:5" ht="15.75">
      <c r="A38" s="643" t="s">
        <v>0</v>
      </c>
      <c r="B38" s="644"/>
      <c r="C38" s="644"/>
      <c r="D38" s="644"/>
      <c r="E38" s="645"/>
    </row>
    <row r="39" spans="1:5" ht="15.75">
      <c r="A39" s="643" t="str">
        <f>OBLIGATION!B2</f>
        <v>National Institute on Drug Abuse</v>
      </c>
      <c r="B39" s="644"/>
      <c r="C39" s="644"/>
      <c r="D39" s="644"/>
      <c r="E39" s="645"/>
    </row>
    <row r="40" spans="1:5" ht="9.75" customHeight="1">
      <c r="A40" s="449"/>
      <c r="B40" s="450"/>
      <c r="C40" s="450"/>
      <c r="D40" s="450"/>
      <c r="E40" s="451"/>
    </row>
    <row r="41" spans="1:5" ht="15.75">
      <c r="A41" s="639" t="s">
        <v>73</v>
      </c>
      <c r="B41" s="640"/>
      <c r="C41" s="640"/>
      <c r="D41" s="640"/>
      <c r="E41" s="641"/>
    </row>
    <row r="42" spans="1:5" ht="15.75">
      <c r="A42" s="516"/>
      <c r="B42" s="516"/>
      <c r="C42" s="517"/>
      <c r="D42" s="517"/>
      <c r="E42" s="517"/>
    </row>
    <row r="43" spans="1:5" ht="16.5" thickBot="1">
      <c r="A43" s="516"/>
      <c r="B43" s="516"/>
      <c r="C43" s="516"/>
      <c r="D43" s="516"/>
      <c r="E43" s="516"/>
    </row>
    <row r="44" spans="1:5" ht="15">
      <c r="A44" s="518"/>
      <c r="B44" s="636"/>
      <c r="C44" s="637"/>
      <c r="D44" s="455"/>
      <c r="E44" s="86"/>
    </row>
    <row r="45" spans="1:5" ht="15">
      <c r="A45" s="94"/>
      <c r="B45" s="638" t="s">
        <v>370</v>
      </c>
      <c r="C45" s="612"/>
      <c r="D45" s="179"/>
      <c r="E45" s="12"/>
    </row>
    <row r="46" spans="1:5" ht="15.75" thickBot="1">
      <c r="A46" s="94"/>
      <c r="B46" s="562" t="s">
        <v>405</v>
      </c>
      <c r="C46" s="563"/>
      <c r="D46" s="515" t="s">
        <v>395</v>
      </c>
      <c r="E46" s="89"/>
    </row>
    <row r="47" spans="1:5" ht="15.75" thickBot="1">
      <c r="A47" s="41" t="s">
        <v>60</v>
      </c>
      <c r="B47" s="41" t="s">
        <v>14</v>
      </c>
      <c r="C47" s="90" t="s">
        <v>15</v>
      </c>
      <c r="D47" s="8" t="s">
        <v>14</v>
      </c>
      <c r="E47" s="91" t="s">
        <v>15</v>
      </c>
    </row>
    <row r="48" spans="1:5" ht="15">
      <c r="A48" s="20" t="s">
        <v>74</v>
      </c>
      <c r="B48" s="51"/>
      <c r="C48" s="196"/>
      <c r="D48" s="196"/>
      <c r="E48" s="23"/>
    </row>
    <row r="49" spans="1:5" ht="15.75" customHeight="1">
      <c r="A49" s="20" t="s">
        <v>75</v>
      </c>
      <c r="B49" s="51"/>
      <c r="C49" s="196"/>
      <c r="D49" s="196"/>
      <c r="E49" s="23"/>
    </row>
    <row r="50" spans="1:5" ht="15.75" customHeight="1">
      <c r="A50" s="20" t="s">
        <v>76</v>
      </c>
      <c r="B50" s="440">
        <f>'BUD MECH'!D9</f>
        <v>1046</v>
      </c>
      <c r="C50" s="195">
        <f>'BUD MECH'!E9+'BUD MECH'!E10</f>
        <v>440062000</v>
      </c>
      <c r="D50" s="197">
        <f>'BUD MECH'!F9-B50</f>
        <v>16</v>
      </c>
      <c r="E50" s="77">
        <f>('BUD MECH'!G9+'BUD MECH'!G10)-C50</f>
        <v>14936000</v>
      </c>
    </row>
    <row r="51" spans="1:5" ht="15.75" customHeight="1">
      <c r="A51" s="20" t="s">
        <v>77</v>
      </c>
      <c r="B51" s="440">
        <f>'BUD MECH'!D17</f>
        <v>379</v>
      </c>
      <c r="C51" s="196">
        <f>'BUD MECH'!E17</f>
        <v>132849000</v>
      </c>
      <c r="D51" s="197">
        <f>'BUD MECH'!F17-B51</f>
        <v>4</v>
      </c>
      <c r="E51" s="78">
        <f>'BUD MECH'!G17-C51</f>
        <v>2229000</v>
      </c>
    </row>
    <row r="52" spans="1:5" ht="15.75" customHeight="1" thickBot="1">
      <c r="A52" s="17" t="s">
        <v>78</v>
      </c>
      <c r="B52" s="441">
        <f>'BUD MECH'!D19</f>
        <v>60</v>
      </c>
      <c r="C52" s="18">
        <f>'BUD MECH'!E19</f>
        <v>16586000</v>
      </c>
      <c r="D52" s="95">
        <f>'BUD MECH'!F19-B52</f>
        <v>2</v>
      </c>
      <c r="E52" s="93">
        <f>'BUD MECH'!G19-C52</f>
        <v>588000</v>
      </c>
    </row>
    <row r="53" spans="1:5" ht="15">
      <c r="A53" s="20" t="s">
        <v>79</v>
      </c>
      <c r="B53" s="440">
        <f>SUM(B50:B52)</f>
        <v>1485</v>
      </c>
      <c r="C53" s="196">
        <f>SUM(C50:C52)</f>
        <v>589497000</v>
      </c>
      <c r="D53" s="196">
        <f>SUM(D50:D52)</f>
        <v>22</v>
      </c>
      <c r="E53" s="23">
        <f>SUM(E50:E52)</f>
        <v>17753000</v>
      </c>
    </row>
    <row r="54" spans="1:5" ht="13.5" customHeight="1">
      <c r="A54" s="20" t="s">
        <v>80</v>
      </c>
      <c r="B54" s="51"/>
      <c r="C54" s="196"/>
      <c r="D54" s="194"/>
      <c r="E54" s="12"/>
    </row>
    <row r="55" spans="1:5" ht="15">
      <c r="A55" s="20" t="s">
        <v>383</v>
      </c>
      <c r="B55" s="440">
        <f>'BUD MECH'!D27</f>
        <v>41</v>
      </c>
      <c r="C55" s="196">
        <f>'BUD MECH'!E27</f>
        <v>66473000</v>
      </c>
      <c r="D55" s="197">
        <f>'BUD MECH'!F27-B55</f>
        <v>1</v>
      </c>
      <c r="E55" s="78">
        <f>'BUD MECH'!G27-C55</f>
        <v>2952000</v>
      </c>
    </row>
    <row r="56" spans="1:5" ht="13.5" customHeight="1">
      <c r="A56" s="20" t="s">
        <v>80</v>
      </c>
      <c r="B56" s="440"/>
      <c r="C56" s="196"/>
      <c r="D56" s="197"/>
      <c r="E56" s="78"/>
    </row>
    <row r="57" spans="1:5" ht="15">
      <c r="A57" s="20" t="s">
        <v>81</v>
      </c>
      <c r="B57" s="440">
        <f>'BUD MECH'!D35</f>
        <v>314</v>
      </c>
      <c r="C57" s="196">
        <f>'BUD MECH'!E35</f>
        <v>86584000</v>
      </c>
      <c r="D57" s="197">
        <f>'BUD MECH'!F35-B57</f>
        <v>4</v>
      </c>
      <c r="E57" s="78">
        <f>'BUD MECH'!G35-C57</f>
        <v>1450000</v>
      </c>
    </row>
    <row r="58" spans="1:5" ht="13.5" customHeight="1">
      <c r="A58" s="20" t="s">
        <v>82</v>
      </c>
      <c r="B58" s="440"/>
      <c r="C58" s="196"/>
      <c r="D58" s="197"/>
      <c r="E58" s="78"/>
    </row>
    <row r="59" spans="1:5" ht="15">
      <c r="A59" s="20" t="s">
        <v>83</v>
      </c>
      <c r="B59" s="440">
        <f>'BUD MECH'!D41</f>
        <v>541</v>
      </c>
      <c r="C59" s="196">
        <f>'BUD MECH'!E41</f>
        <v>21081000</v>
      </c>
      <c r="D59" s="197">
        <f>'BUD MECH'!F41-B59</f>
        <v>8</v>
      </c>
      <c r="E59" s="78">
        <f>'BUD MECH'!G41-C59</f>
        <v>703000</v>
      </c>
    </row>
    <row r="60" spans="1:5" ht="13.5" customHeight="1">
      <c r="A60" s="20"/>
      <c r="B60" s="440"/>
      <c r="C60" s="196"/>
      <c r="D60" s="197"/>
      <c r="E60" s="78"/>
    </row>
    <row r="61" spans="1:5" ht="15.75" thickBot="1">
      <c r="A61" s="44" t="s">
        <v>384</v>
      </c>
      <c r="B61" s="441">
        <f>'BUD MECH'!D43</f>
        <v>114</v>
      </c>
      <c r="C61" s="18">
        <f>'BUD MECH'!E43</f>
        <v>99400000</v>
      </c>
      <c r="D61" s="95">
        <f>'BUD MECH'!F43-B61</f>
        <v>0</v>
      </c>
      <c r="E61" s="93">
        <f>'BUD MECH'!G43-C61</f>
        <v>2092000</v>
      </c>
    </row>
    <row r="62" spans="1:5" ht="19.5" customHeight="1">
      <c r="A62" s="20" t="s">
        <v>84</v>
      </c>
      <c r="B62" s="51"/>
      <c r="C62" s="196"/>
      <c r="D62" s="197"/>
      <c r="E62" s="78">
        <f>E53+E55+E57+E59+E61</f>
        <v>24950000</v>
      </c>
    </row>
    <row r="63" spans="1:5" ht="13.5" customHeight="1">
      <c r="A63" s="420"/>
      <c r="B63" s="96" t="s">
        <v>44</v>
      </c>
      <c r="C63" s="196"/>
      <c r="D63" s="482" t="s">
        <v>44</v>
      </c>
      <c r="E63" s="78"/>
    </row>
    <row r="64" spans="1:6" ht="15">
      <c r="A64" s="448" t="s">
        <v>368</v>
      </c>
      <c r="B64" s="522">
        <f>'BUD MECH'!D47</f>
        <v>119</v>
      </c>
      <c r="C64" s="196">
        <f>'BUD MECH'!E47</f>
        <v>77230000</v>
      </c>
      <c r="D64" s="256">
        <f>'BUD MECH'!F47-'BUD MECH'!D47</f>
        <v>0</v>
      </c>
      <c r="E64" s="78">
        <v>505000</v>
      </c>
      <c r="F64" s="357"/>
    </row>
    <row r="65" spans="1:6" ht="15">
      <c r="A65" s="42"/>
      <c r="B65" s="389"/>
      <c r="C65" s="196"/>
      <c r="D65" s="256"/>
      <c r="E65" s="78"/>
      <c r="F65" s="357"/>
    </row>
    <row r="66" spans="1:6" ht="15">
      <c r="A66" s="42" t="s">
        <v>85</v>
      </c>
      <c r="B66" s="547">
        <f>'BUD MECH'!D48</f>
        <v>254</v>
      </c>
      <c r="C66" s="548">
        <f>'BUD MECH'!E48</f>
        <v>50522000</v>
      </c>
      <c r="D66" s="256">
        <f>'BUD MECH'!F48-'BUD MECH'!D48</f>
        <v>-1</v>
      </c>
      <c r="E66" s="78">
        <v>-90000</v>
      </c>
      <c r="F66" s="357"/>
    </row>
    <row r="67" spans="1:6" ht="15">
      <c r="A67" s="42"/>
      <c r="B67" s="389"/>
      <c r="C67" s="196"/>
      <c r="D67" s="256"/>
      <c r="E67" s="78"/>
      <c r="F67" s="357"/>
    </row>
    <row r="68" spans="1:5" ht="13.5" customHeight="1">
      <c r="A68" s="42"/>
      <c r="B68" s="547"/>
      <c r="C68" s="548"/>
      <c r="D68" s="197"/>
      <c r="E68" s="78"/>
    </row>
    <row r="69" spans="1:5" ht="13.5" customHeight="1">
      <c r="A69" s="20"/>
      <c r="B69" s="440"/>
      <c r="C69" s="188"/>
      <c r="D69" s="546"/>
      <c r="E69" s="78"/>
    </row>
    <row r="70" spans="1:6" ht="15.75" thickBot="1">
      <c r="A70" s="17"/>
      <c r="B70" s="441"/>
      <c r="C70" s="18"/>
      <c r="D70" s="351"/>
      <c r="E70" s="19"/>
      <c r="F70" s="357"/>
    </row>
    <row r="71" spans="1:6" ht="19.5" customHeight="1" thickBot="1">
      <c r="A71" s="60" t="s">
        <v>86</v>
      </c>
      <c r="B71" s="523"/>
      <c r="C71" s="483">
        <f>C53+C55+C57+C59+C61+C64+C70</f>
        <v>940265000</v>
      </c>
      <c r="D71" s="483"/>
      <c r="E71" s="490">
        <f>+E62+E64+E66</f>
        <v>25365000</v>
      </c>
      <c r="F71" s="357"/>
    </row>
    <row r="72" spans="1:5" ht="15">
      <c r="A72" s="72"/>
      <c r="B72" s="524"/>
      <c r="C72" s="307"/>
      <c r="D72" s="484"/>
      <c r="E72" s="485"/>
    </row>
    <row r="73" spans="1:5" ht="19.5" customHeight="1" thickBot="1">
      <c r="A73" s="486" t="s">
        <v>87</v>
      </c>
      <c r="B73" s="525">
        <f>SUM(B64:B70)</f>
        <v>373</v>
      </c>
      <c r="C73" s="479"/>
      <c r="D73" s="479">
        <f>SUM(D64:D70)</f>
        <v>-1</v>
      </c>
      <c r="E73" s="487">
        <f>E36+E71</f>
        <v>28273000</v>
      </c>
    </row>
    <row r="74" spans="1:5" ht="15">
      <c r="A74" s="2"/>
      <c r="B74" s="22"/>
      <c r="C74" s="22"/>
      <c r="D74" s="26"/>
      <c r="E74" s="2"/>
    </row>
    <row r="75" spans="1:5" ht="15">
      <c r="A75" s="2"/>
      <c r="B75" s="22"/>
      <c r="C75" s="22"/>
      <c r="D75" s="26"/>
      <c r="E75" s="26"/>
    </row>
    <row r="76" spans="1:5" ht="15">
      <c r="A76" s="2"/>
      <c r="B76" s="22"/>
      <c r="C76" s="22"/>
      <c r="D76" s="26"/>
      <c r="E76" s="26"/>
    </row>
    <row r="77" spans="1:5" ht="15">
      <c r="A77" s="2"/>
      <c r="B77" s="22"/>
      <c r="C77" s="22"/>
      <c r="D77" s="26"/>
      <c r="E77" s="26"/>
    </row>
    <row r="78" spans="1:5" ht="15">
      <c r="A78" s="2"/>
      <c r="B78" s="22"/>
      <c r="C78" s="22"/>
      <c r="D78" s="26"/>
      <c r="E78" s="26"/>
    </row>
    <row r="79" spans="1:5" ht="15">
      <c r="A79" s="2"/>
      <c r="B79" s="22"/>
      <c r="C79" s="22"/>
      <c r="D79" s="26"/>
      <c r="E79" s="26"/>
    </row>
    <row r="80" spans="1:5" ht="15">
      <c r="A80" s="2"/>
      <c r="B80" s="22"/>
      <c r="C80" s="22"/>
      <c r="D80" s="26"/>
      <c r="E80" s="26"/>
    </row>
    <row r="81" spans="1:5" ht="15">
      <c r="A81" s="2"/>
      <c r="B81" s="22"/>
      <c r="C81" s="22"/>
      <c r="D81" s="26"/>
      <c r="E81" s="26"/>
    </row>
    <row r="82" spans="1:5" ht="15">
      <c r="A82" s="2"/>
      <c r="B82" s="22"/>
      <c r="C82" s="22"/>
      <c r="D82" s="26"/>
      <c r="E82" s="26"/>
    </row>
    <row r="83" spans="1:5" ht="15">
      <c r="A83" s="2"/>
      <c r="B83" s="22"/>
      <c r="C83" s="22"/>
      <c r="D83" s="26"/>
      <c r="E83" s="26"/>
    </row>
    <row r="84" spans="1:5" ht="15">
      <c r="A84" s="2"/>
      <c r="B84" s="22"/>
      <c r="C84" s="22"/>
      <c r="D84" s="26"/>
      <c r="E84" s="26"/>
    </row>
    <row r="85" spans="1:5" ht="15">
      <c r="A85" s="2"/>
      <c r="B85" s="22"/>
      <c r="C85" s="22"/>
      <c r="D85" s="26"/>
      <c r="E85" s="26"/>
    </row>
    <row r="86" spans="1:5" ht="15">
      <c r="A86" s="2"/>
      <c r="B86" s="22"/>
      <c r="C86" s="22"/>
      <c r="D86" s="26"/>
      <c r="E86" s="26"/>
    </row>
    <row r="87" spans="1:5" ht="15">
      <c r="A87" s="2"/>
      <c r="B87" s="22"/>
      <c r="C87" s="22"/>
      <c r="D87" s="26"/>
      <c r="E87" s="26"/>
    </row>
    <row r="88" spans="1:5" ht="15">
      <c r="A88" s="2"/>
      <c r="B88" s="22"/>
      <c r="C88" s="22"/>
      <c r="D88" s="26"/>
      <c r="E88" s="26"/>
    </row>
    <row r="89" spans="1:5" ht="15">
      <c r="A89" s="2"/>
      <c r="B89" s="22"/>
      <c r="C89" s="22"/>
      <c r="D89" s="26"/>
      <c r="E89" s="26"/>
    </row>
    <row r="90" spans="1:5" ht="15">
      <c r="A90" s="2"/>
      <c r="B90" s="22"/>
      <c r="C90" s="22"/>
      <c r="D90" s="26"/>
      <c r="E90" s="26"/>
    </row>
    <row r="91" spans="1:5" ht="15">
      <c r="A91" s="2"/>
      <c r="B91" s="22"/>
      <c r="C91" s="22"/>
      <c r="D91" s="26"/>
      <c r="E91" s="26"/>
    </row>
    <row r="92" spans="1:5" ht="15">
      <c r="A92" s="2"/>
      <c r="B92" s="22"/>
      <c r="C92" s="22"/>
      <c r="D92" s="26"/>
      <c r="E92" s="22"/>
    </row>
    <row r="93" spans="1:5" ht="15">
      <c r="A93" s="2"/>
      <c r="B93" s="22"/>
      <c r="C93" s="22"/>
      <c r="D93" s="26"/>
      <c r="E93" s="22"/>
    </row>
    <row r="94" spans="1:5" ht="15">
      <c r="A94" s="2"/>
      <c r="B94" s="22"/>
      <c r="C94" s="22"/>
      <c r="D94" s="26"/>
      <c r="E94" s="22"/>
    </row>
    <row r="95" spans="1:5" ht="15">
      <c r="A95" s="2"/>
      <c r="B95" s="22"/>
      <c r="C95" s="22"/>
      <c r="D95" s="26"/>
      <c r="E95" s="22"/>
    </row>
    <row r="96" spans="1:5" ht="15">
      <c r="A96" s="2"/>
      <c r="B96" s="22"/>
      <c r="C96" s="22"/>
      <c r="D96" s="26"/>
      <c r="E96" s="22"/>
    </row>
    <row r="97" spans="1:5" ht="15">
      <c r="A97" s="2"/>
      <c r="B97" s="22"/>
      <c r="C97" s="22"/>
      <c r="D97" s="26"/>
      <c r="E97" s="22"/>
    </row>
    <row r="98" spans="1:5" ht="15">
      <c r="A98" s="2"/>
      <c r="B98" s="22"/>
      <c r="C98" s="22"/>
      <c r="D98" s="26"/>
      <c r="E98" s="22"/>
    </row>
    <row r="99" spans="1:5" ht="15">
      <c r="A99" s="2"/>
      <c r="B99" s="22"/>
      <c r="C99" s="22"/>
      <c r="D99" s="26"/>
      <c r="E99" s="22"/>
    </row>
    <row r="100" spans="1:5" ht="15">
      <c r="A100" s="2"/>
      <c r="B100" s="22"/>
      <c r="C100" s="22"/>
      <c r="D100" s="26"/>
      <c r="E100" s="22"/>
    </row>
    <row r="101" spans="1:5" ht="15">
      <c r="A101" s="2"/>
      <c r="B101" s="22"/>
      <c r="C101" s="22"/>
      <c r="D101" s="26"/>
      <c r="E101" s="22"/>
    </row>
    <row r="102" spans="1:5" ht="15">
      <c r="A102" s="2"/>
      <c r="B102" s="22"/>
      <c r="C102" s="22"/>
      <c r="D102" s="26"/>
      <c r="E102" s="22"/>
    </row>
    <row r="103" spans="1:5" ht="15">
      <c r="A103" s="2"/>
      <c r="B103" s="22"/>
      <c r="C103" s="22"/>
      <c r="D103" s="26"/>
      <c r="E103" s="22"/>
    </row>
    <row r="104" spans="1:5" ht="15">
      <c r="A104" s="2"/>
      <c r="B104" s="22"/>
      <c r="C104" s="22"/>
      <c r="D104" s="26"/>
      <c r="E104" s="22"/>
    </row>
    <row r="105" spans="1:5" ht="15">
      <c r="A105" s="2"/>
      <c r="B105" s="22"/>
      <c r="C105" s="22"/>
      <c r="D105" s="26"/>
      <c r="E105" s="22"/>
    </row>
    <row r="106" spans="1:5" ht="15">
      <c r="A106" s="2"/>
      <c r="B106" s="22"/>
      <c r="C106" s="22"/>
      <c r="D106" s="26"/>
      <c r="E106" s="22"/>
    </row>
    <row r="107" spans="1:5" ht="15">
      <c r="A107" s="2"/>
      <c r="B107" s="22"/>
      <c r="C107" s="22"/>
      <c r="D107" s="26"/>
      <c r="E107" s="22"/>
    </row>
    <row r="108" spans="1:5" ht="15">
      <c r="A108" s="2"/>
      <c r="B108" s="22"/>
      <c r="C108" s="22"/>
      <c r="D108" s="26"/>
      <c r="E108" s="22"/>
    </row>
    <row r="109" spans="1:5" ht="15">
      <c r="A109" s="2"/>
      <c r="B109" s="22"/>
      <c r="C109" s="22"/>
      <c r="D109" s="26"/>
      <c r="E109" s="22"/>
    </row>
    <row r="110" spans="1:5" ht="15">
      <c r="A110" s="2"/>
      <c r="B110" s="22"/>
      <c r="C110" s="22"/>
      <c r="D110" s="26"/>
      <c r="E110" s="22"/>
    </row>
    <row r="111" spans="1:5" ht="15">
      <c r="A111" s="2"/>
      <c r="B111" s="22"/>
      <c r="C111" s="22"/>
      <c r="D111" s="26"/>
      <c r="E111" s="22"/>
    </row>
    <row r="112" spans="1:5" ht="15">
      <c r="A112" s="2"/>
      <c r="B112" s="22"/>
      <c r="C112" s="22"/>
      <c r="D112" s="26"/>
      <c r="E112" s="22"/>
    </row>
    <row r="113" spans="1:5" ht="15">
      <c r="A113" s="2"/>
      <c r="B113" s="22"/>
      <c r="C113" s="22"/>
      <c r="D113" s="26"/>
      <c r="E113" s="22"/>
    </row>
    <row r="114" spans="1:5" ht="15">
      <c r="A114" s="2"/>
      <c r="B114" s="22"/>
      <c r="C114" s="22"/>
      <c r="D114" s="26"/>
      <c r="E114" s="22"/>
    </row>
    <row r="115" spans="1:5" ht="15">
      <c r="A115" s="2"/>
      <c r="B115" s="22"/>
      <c r="C115" s="22"/>
      <c r="D115" s="26"/>
      <c r="E115" s="22"/>
    </row>
    <row r="116" spans="1:5" ht="15">
      <c r="A116" s="2"/>
      <c r="B116" s="22"/>
      <c r="C116" s="22"/>
      <c r="D116" s="26"/>
      <c r="E116" s="22"/>
    </row>
    <row r="117" spans="1:5" ht="15">
      <c r="A117" s="2"/>
      <c r="B117" s="22"/>
      <c r="C117" s="22"/>
      <c r="D117" s="26"/>
      <c r="E117" s="22"/>
    </row>
    <row r="118" spans="1:5" ht="15">
      <c r="A118" s="2"/>
      <c r="B118" s="22"/>
      <c r="C118" s="22"/>
      <c r="D118" s="26"/>
      <c r="E118" s="22"/>
    </row>
    <row r="119" spans="1:5" ht="15">
      <c r="A119" s="2"/>
      <c r="B119" s="22"/>
      <c r="C119" s="22"/>
      <c r="D119" s="26"/>
      <c r="E119" s="22"/>
    </row>
    <row r="120" spans="1:5" ht="15">
      <c r="A120" s="2"/>
      <c r="B120" s="22"/>
      <c r="C120" s="22"/>
      <c r="D120" s="26"/>
      <c r="E120" s="22"/>
    </row>
    <row r="121" spans="1:5" ht="15">
      <c r="A121" s="2"/>
      <c r="B121" s="22"/>
      <c r="C121" s="22"/>
      <c r="D121" s="26"/>
      <c r="E121" s="22"/>
    </row>
    <row r="122" spans="1:5" ht="15">
      <c r="A122" s="2"/>
      <c r="B122" s="22"/>
      <c r="C122" s="22"/>
      <c r="D122" s="26"/>
      <c r="E122" s="22"/>
    </row>
    <row r="123" spans="1:5" ht="15">
      <c r="A123" s="2"/>
      <c r="B123" s="22"/>
      <c r="C123" s="22"/>
      <c r="D123" s="26"/>
      <c r="E123" s="22"/>
    </row>
    <row r="124" spans="1:5" ht="15">
      <c r="A124" s="2"/>
      <c r="B124" s="22"/>
      <c r="C124" s="22"/>
      <c r="D124" s="26"/>
      <c r="E124" s="22"/>
    </row>
    <row r="125" spans="1:5" ht="15">
      <c r="A125" s="2"/>
      <c r="B125" s="22"/>
      <c r="C125" s="22"/>
      <c r="D125" s="26"/>
      <c r="E125" s="22"/>
    </row>
    <row r="126" spans="1:5" ht="15">
      <c r="A126" s="2"/>
      <c r="B126" s="22"/>
      <c r="C126" s="22"/>
      <c r="D126" s="26"/>
      <c r="E126" s="22"/>
    </row>
    <row r="127" spans="1:5" ht="15">
      <c r="A127" s="2"/>
      <c r="B127" s="22"/>
      <c r="C127" s="22"/>
      <c r="D127" s="26"/>
      <c r="E127" s="22"/>
    </row>
    <row r="128" spans="1:5" ht="15">
      <c r="A128" s="2"/>
      <c r="B128" s="22"/>
      <c r="C128" s="22"/>
      <c r="D128" s="26"/>
      <c r="E128" s="22"/>
    </row>
    <row r="129" spans="1:5" ht="15">
      <c r="A129" s="2"/>
      <c r="B129" s="22"/>
      <c r="C129" s="22"/>
      <c r="D129" s="26"/>
      <c r="E129" s="22"/>
    </row>
    <row r="130" spans="1:5" ht="15">
      <c r="A130" s="2"/>
      <c r="B130" s="22"/>
      <c r="C130" s="22"/>
      <c r="D130" s="26"/>
      <c r="E130" s="22"/>
    </row>
    <row r="131" spans="1:5" ht="15">
      <c r="A131" s="2"/>
      <c r="B131" s="22"/>
      <c r="C131" s="22"/>
      <c r="D131" s="26"/>
      <c r="E131" s="22"/>
    </row>
    <row r="132" spans="1:5" ht="15">
      <c r="A132" s="2"/>
      <c r="B132" s="22"/>
      <c r="C132" s="22"/>
      <c r="D132" s="26"/>
      <c r="E132" s="22"/>
    </row>
    <row r="133" spans="1:5" ht="15">
      <c r="A133" s="2"/>
      <c r="B133" s="22"/>
      <c r="C133" s="22"/>
      <c r="D133" s="26"/>
      <c r="E133" s="22"/>
    </row>
    <row r="134" spans="1:5" ht="15">
      <c r="A134" s="2"/>
      <c r="B134" s="22"/>
      <c r="C134" s="22"/>
      <c r="D134" s="26"/>
      <c r="E134" s="22"/>
    </row>
    <row r="135" spans="1:5" ht="15">
      <c r="A135" s="2"/>
      <c r="B135" s="22"/>
      <c r="C135" s="22"/>
      <c r="D135" s="26"/>
      <c r="E135" s="22"/>
    </row>
    <row r="136" spans="1:5" ht="15">
      <c r="A136" s="2"/>
      <c r="B136" s="22"/>
      <c r="C136" s="22"/>
      <c r="D136" s="26"/>
      <c r="E136" s="22"/>
    </row>
    <row r="137" spans="1:5" ht="15">
      <c r="A137" s="2"/>
      <c r="B137" s="22"/>
      <c r="C137" s="22"/>
      <c r="D137" s="26"/>
      <c r="E137" s="22"/>
    </row>
    <row r="138" spans="1:5" ht="15">
      <c r="A138" s="2"/>
      <c r="B138" s="22"/>
      <c r="C138" s="22"/>
      <c r="D138" s="26"/>
      <c r="E138" s="22"/>
    </row>
    <row r="139" spans="1:5" ht="15">
      <c r="A139" s="2"/>
      <c r="B139" s="22"/>
      <c r="C139" s="22"/>
      <c r="D139" s="26"/>
      <c r="E139" s="22"/>
    </row>
    <row r="140" spans="1:5" ht="15">
      <c r="A140" s="2"/>
      <c r="B140" s="22"/>
      <c r="C140" s="22"/>
      <c r="D140" s="26"/>
      <c r="E140" s="22"/>
    </row>
    <row r="141" spans="1:5" ht="15">
      <c r="A141" s="2"/>
      <c r="B141" s="22"/>
      <c r="C141" s="22"/>
      <c r="D141" s="26"/>
      <c r="E141" s="22"/>
    </row>
    <row r="142" spans="1:5" ht="15">
      <c r="A142" s="2"/>
      <c r="B142" s="22"/>
      <c r="C142" s="22"/>
      <c r="D142" s="26"/>
      <c r="E142" s="22"/>
    </row>
    <row r="143" spans="1:5" ht="15">
      <c r="A143" s="2"/>
      <c r="B143" s="22"/>
      <c r="C143" s="22"/>
      <c r="D143" s="26"/>
      <c r="E143" s="22"/>
    </row>
    <row r="144" spans="1:5" ht="15">
      <c r="A144" s="2"/>
      <c r="B144" s="22"/>
      <c r="C144" s="22"/>
      <c r="D144" s="26"/>
      <c r="E144" s="22"/>
    </row>
    <row r="145" spans="1:5" ht="15">
      <c r="A145" s="2"/>
      <c r="B145" s="22"/>
      <c r="C145" s="22"/>
      <c r="D145" s="26"/>
      <c r="E145" s="22"/>
    </row>
    <row r="146" spans="1:5" ht="15">
      <c r="A146" s="2"/>
      <c r="B146" s="22"/>
      <c r="C146" s="22"/>
      <c r="D146" s="26"/>
      <c r="E146" s="22"/>
    </row>
    <row r="147" spans="1:5" ht="15">
      <c r="A147" s="2"/>
      <c r="B147" s="22"/>
      <c r="C147" s="22"/>
      <c r="D147" s="26"/>
      <c r="E147" s="22"/>
    </row>
    <row r="148" spans="1:5" ht="15">
      <c r="A148" s="2"/>
      <c r="B148" s="22"/>
      <c r="C148" s="22"/>
      <c r="D148" s="26"/>
      <c r="E148" s="22"/>
    </row>
    <row r="149" spans="1:5" ht="15">
      <c r="A149" s="2"/>
      <c r="B149" s="22"/>
      <c r="C149" s="22"/>
      <c r="D149" s="26"/>
      <c r="E149" s="22"/>
    </row>
    <row r="150" spans="1:5" ht="15">
      <c r="A150" s="2"/>
      <c r="B150" s="22"/>
      <c r="C150" s="22"/>
      <c r="D150" s="26"/>
      <c r="E150" s="22"/>
    </row>
    <row r="151" spans="1:5" ht="15">
      <c r="A151" s="2"/>
      <c r="B151" s="2"/>
      <c r="C151" s="2"/>
      <c r="D151" s="25"/>
      <c r="E151" s="2"/>
    </row>
    <row r="152" spans="1:5" ht="15">
      <c r="A152" s="2"/>
      <c r="B152" s="2"/>
      <c r="C152" s="2"/>
      <c r="D152" s="25"/>
      <c r="E152" s="2"/>
    </row>
    <row r="153" spans="1:5" ht="15">
      <c r="A153" s="2"/>
      <c r="B153" s="2"/>
      <c r="C153" s="2"/>
      <c r="D153" s="25"/>
      <c r="E153" s="2"/>
    </row>
    <row r="154" spans="1:5" ht="15">
      <c r="A154" s="2"/>
      <c r="B154" s="2"/>
      <c r="C154" s="2"/>
      <c r="D154" s="25"/>
      <c r="E154" s="2"/>
    </row>
    <row r="155" spans="1:5" ht="15">
      <c r="A155" s="2"/>
      <c r="B155" s="2"/>
      <c r="C155" s="2"/>
      <c r="D155" s="25"/>
      <c r="E155" s="2"/>
    </row>
    <row r="156" spans="1:5" ht="15">
      <c r="A156" s="2"/>
      <c r="B156" s="2"/>
      <c r="C156" s="2"/>
      <c r="D156" s="25"/>
      <c r="E156" s="2"/>
    </row>
    <row r="157" spans="1:5" ht="15">
      <c r="A157" s="2"/>
      <c r="B157" s="2"/>
      <c r="C157" s="2"/>
      <c r="D157" s="25"/>
      <c r="E157" s="2"/>
    </row>
    <row r="158" spans="1:5" ht="15">
      <c r="A158" s="2"/>
      <c r="B158" s="2"/>
      <c r="C158" s="2"/>
      <c r="D158" s="2"/>
      <c r="E158" s="2"/>
    </row>
    <row r="159" spans="1:5" ht="15">
      <c r="A159" s="2"/>
      <c r="B159" s="2"/>
      <c r="C159" s="2"/>
      <c r="D159" s="2"/>
      <c r="E159" s="2"/>
    </row>
    <row r="160" spans="1:5" ht="15">
      <c r="A160" s="2"/>
      <c r="B160" s="2"/>
      <c r="C160" s="2"/>
      <c r="D160" s="2"/>
      <c r="E160" s="2"/>
    </row>
    <row r="161" spans="1:5" ht="15">
      <c r="A161" s="2"/>
      <c r="B161" s="2"/>
      <c r="C161" s="2"/>
      <c r="D161" s="2"/>
      <c r="E161" s="2"/>
    </row>
    <row r="162" spans="1:5" ht="15">
      <c r="A162" s="2"/>
      <c r="B162" s="2"/>
      <c r="C162" s="2"/>
      <c r="D162" s="2"/>
      <c r="E162" s="2"/>
    </row>
    <row r="163" spans="1:5" ht="15">
      <c r="A163" s="2"/>
      <c r="B163" s="2"/>
      <c r="C163" s="2"/>
      <c r="D163" s="2"/>
      <c r="E163" s="2"/>
    </row>
    <row r="164" spans="1:5" ht="15">
      <c r="A164" s="2"/>
      <c r="B164" s="2"/>
      <c r="C164" s="2"/>
      <c r="D164" s="2"/>
      <c r="E164" s="2"/>
    </row>
    <row r="165" spans="1:5" ht="15">
      <c r="A165" s="2"/>
      <c r="B165" s="2"/>
      <c r="C165" s="2"/>
      <c r="D165" s="2"/>
      <c r="E165" s="2"/>
    </row>
    <row r="166" spans="1:5" ht="15">
      <c r="A166" s="2"/>
      <c r="B166" s="2"/>
      <c r="C166" s="2"/>
      <c r="D166" s="2"/>
      <c r="E166" s="2"/>
    </row>
    <row r="167" spans="1:5" ht="15">
      <c r="A167" s="2"/>
      <c r="B167" s="2"/>
      <c r="C167" s="2"/>
      <c r="D167" s="2"/>
      <c r="E167" s="2"/>
    </row>
    <row r="168" spans="1:5" ht="15">
      <c r="A168" s="2"/>
      <c r="B168" s="2"/>
      <c r="C168" s="2"/>
      <c r="D168" s="2"/>
      <c r="E168" s="2"/>
    </row>
    <row r="169" spans="1:5" ht="15">
      <c r="A169" s="2"/>
      <c r="B169" s="2"/>
      <c r="C169" s="2"/>
      <c r="D169" s="2"/>
      <c r="E169" s="2"/>
    </row>
    <row r="170" spans="1:5" ht="15">
      <c r="A170" s="2"/>
      <c r="B170" s="2"/>
      <c r="C170" s="2"/>
      <c r="D170" s="2"/>
      <c r="E170" s="2"/>
    </row>
    <row r="171" spans="1:5" ht="15">
      <c r="A171" s="2"/>
      <c r="B171" s="2"/>
      <c r="C171" s="2"/>
      <c r="D171" s="2"/>
      <c r="E171" s="2"/>
    </row>
    <row r="172" spans="1:5" ht="15">
      <c r="A172" s="2"/>
      <c r="B172" s="2"/>
      <c r="C172" s="2"/>
      <c r="D172" s="2"/>
      <c r="E172" s="2"/>
    </row>
    <row r="173" spans="1:5" ht="15">
      <c r="A173" s="2"/>
      <c r="B173" s="2"/>
      <c r="C173" s="2"/>
      <c r="D173" s="2"/>
      <c r="E173" s="2"/>
    </row>
    <row r="174" spans="1:5" ht="15">
      <c r="A174" s="2"/>
      <c r="B174" s="2"/>
      <c r="C174" s="2"/>
      <c r="D174" s="2"/>
      <c r="E174" s="2"/>
    </row>
    <row r="175" spans="1:5" ht="15">
      <c r="A175" s="2"/>
      <c r="B175" s="2"/>
      <c r="C175" s="2"/>
      <c r="D175" s="2"/>
      <c r="E175" s="2"/>
    </row>
    <row r="176" spans="1:5" ht="15">
      <c r="A176" s="2"/>
      <c r="B176" s="2"/>
      <c r="C176" s="2"/>
      <c r="D176" s="2"/>
      <c r="E176" s="2"/>
    </row>
    <row r="177" spans="1:5" ht="15">
      <c r="A177" s="2"/>
      <c r="B177" s="2"/>
      <c r="C177" s="2"/>
      <c r="D177" s="2"/>
      <c r="E177" s="2"/>
    </row>
    <row r="178" spans="1:5" ht="15">
      <c r="A178" s="2"/>
      <c r="B178" s="2"/>
      <c r="C178" s="2"/>
      <c r="D178" s="2"/>
      <c r="E178" s="2"/>
    </row>
    <row r="179" spans="1:5" ht="15">
      <c r="A179" s="2"/>
      <c r="B179" s="2"/>
      <c r="C179" s="2"/>
      <c r="D179" s="2"/>
      <c r="E179" s="2"/>
    </row>
    <row r="180" spans="1:5" ht="15">
      <c r="A180" s="2"/>
      <c r="B180" s="2"/>
      <c r="C180" s="2"/>
      <c r="D180" s="2"/>
      <c r="E180" s="2"/>
    </row>
    <row r="181" spans="1:5" ht="15">
      <c r="A181" s="2"/>
      <c r="B181" s="2"/>
      <c r="C181" s="2"/>
      <c r="D181" s="2"/>
      <c r="E181" s="2"/>
    </row>
    <row r="182" spans="1:5" ht="15">
      <c r="A182" s="2"/>
      <c r="B182" s="2"/>
      <c r="C182" s="2"/>
      <c r="D182" s="2"/>
      <c r="E182" s="2"/>
    </row>
    <row r="183" spans="1:5" ht="15">
      <c r="A183" s="2"/>
      <c r="B183" s="2"/>
      <c r="C183" s="2"/>
      <c r="D183" s="2"/>
      <c r="E183" s="2"/>
    </row>
    <row r="184" spans="1:5" ht="15">
      <c r="A184" s="2"/>
      <c r="B184" s="2"/>
      <c r="C184" s="2"/>
      <c r="D184" s="2"/>
      <c r="E184" s="2"/>
    </row>
    <row r="185" spans="1:5" ht="15">
      <c r="A185" s="2"/>
      <c r="B185" s="2"/>
      <c r="C185" s="2"/>
      <c r="D185" s="2"/>
      <c r="E185" s="2"/>
    </row>
    <row r="186" spans="1:5" ht="15">
      <c r="A186" s="2"/>
      <c r="B186" s="2"/>
      <c r="C186" s="2"/>
      <c r="D186" s="2"/>
      <c r="E186" s="2"/>
    </row>
    <row r="187" spans="1:5" ht="15">
      <c r="A187" s="2"/>
      <c r="B187" s="2"/>
      <c r="C187" s="2"/>
      <c r="D187" s="2"/>
      <c r="E187" s="2"/>
    </row>
    <row r="188" spans="1:5" ht="15">
      <c r="A188" s="2"/>
      <c r="B188" s="2"/>
      <c r="C188" s="2"/>
      <c r="D188" s="2"/>
      <c r="E188" s="2"/>
    </row>
    <row r="189" spans="1:5" ht="15">
      <c r="A189" s="31"/>
      <c r="B189" s="31"/>
      <c r="C189" s="31"/>
      <c r="D189" s="31"/>
      <c r="E189" s="31"/>
    </row>
    <row r="190" spans="1:5" ht="15">
      <c r="A190" s="31"/>
      <c r="B190" s="31"/>
      <c r="C190" s="31"/>
      <c r="D190" s="31"/>
      <c r="E190" s="31"/>
    </row>
    <row r="191" spans="1:5" ht="15">
      <c r="A191" s="31"/>
      <c r="B191" s="31"/>
      <c r="C191" s="31"/>
      <c r="D191" s="31"/>
      <c r="E191" s="31"/>
    </row>
    <row r="192" spans="1:5" ht="15">
      <c r="A192" s="31"/>
      <c r="B192" s="31"/>
      <c r="C192" s="31"/>
      <c r="D192" s="31"/>
      <c r="E192" s="31"/>
    </row>
  </sheetData>
  <mergeCells count="10">
    <mergeCell ref="A1:E1"/>
    <mergeCell ref="A2:E2"/>
    <mergeCell ref="A39:E39"/>
    <mergeCell ref="A4:E4"/>
    <mergeCell ref="B9:C9"/>
    <mergeCell ref="B44:C44"/>
    <mergeCell ref="B45:C45"/>
    <mergeCell ref="A41:E41"/>
    <mergeCell ref="B8:C8"/>
    <mergeCell ref="A38:E38"/>
  </mergeCells>
  <printOptions/>
  <pageMargins left="1" right="0.75" top="1" bottom="0" header="0" footer="0"/>
  <pageSetup horizontalDpi="600" verticalDpi="600" orientation="portrait" scale="89" r:id="rId1"/>
  <rowBreaks count="1" manualBreakCount="1">
    <brk id="36" max="255" man="1"/>
  </rowBreaks>
</worksheet>
</file>

<file path=xl/worksheets/sheet5.xml><?xml version="1.0" encoding="utf-8"?>
<worksheet xmlns="http://schemas.openxmlformats.org/spreadsheetml/2006/main" xmlns:r="http://schemas.openxmlformats.org/officeDocument/2006/relationships">
  <sheetPr codeName="Sheet5" transitionEvaluation="1">
    <pageSetUpPr fitToPage="1"/>
  </sheetPr>
  <dimension ref="A1:BF64"/>
  <sheetViews>
    <sheetView showGridLines="0" defaultGridColor="0" zoomScale="87" zoomScaleNormal="87" colorId="9" workbookViewId="0" topLeftCell="A1">
      <selection activeCell="E1" sqref="E1:E16384"/>
    </sheetView>
  </sheetViews>
  <sheetFormatPr defaultColWidth="9.77734375" defaultRowHeight="15"/>
  <cols>
    <col min="1" max="1" width="31.77734375" style="0" customWidth="1"/>
    <col min="2" max="3" width="13.3359375" style="0" customWidth="1"/>
    <col min="4" max="4" width="13.21484375" style="0" customWidth="1"/>
  </cols>
  <sheetData>
    <row r="1" spans="1:58" ht="15.7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98"/>
      <c r="AO1" s="98"/>
      <c r="AP1" s="98"/>
      <c r="AQ1" s="98"/>
      <c r="AR1" s="98"/>
      <c r="AS1" s="98"/>
      <c r="AT1" s="98"/>
      <c r="AU1" s="98"/>
      <c r="AV1" s="98"/>
      <c r="AW1" s="98"/>
      <c r="AX1" s="98"/>
      <c r="AY1" s="98"/>
      <c r="AZ1" s="98"/>
      <c r="BA1" s="98"/>
      <c r="BB1" s="98"/>
      <c r="BC1" s="98"/>
      <c r="BD1" s="98"/>
      <c r="BE1" s="98"/>
      <c r="BF1" s="98"/>
    </row>
    <row r="2" spans="1:58" ht="18">
      <c r="A2" s="468" t="s">
        <v>381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98"/>
      <c r="AO2" s="98"/>
      <c r="AP2" s="98"/>
      <c r="AQ2" s="98"/>
      <c r="AR2" s="98"/>
      <c r="AS2" s="98"/>
      <c r="AT2" s="98"/>
      <c r="AU2" s="98"/>
      <c r="AV2" s="98"/>
      <c r="AW2" s="98"/>
      <c r="AX2" s="98"/>
      <c r="AY2" s="98"/>
      <c r="AZ2" s="98"/>
      <c r="BA2" s="98"/>
      <c r="BB2" s="98"/>
      <c r="BC2" s="98"/>
      <c r="BD2" s="98"/>
      <c r="BE2" s="98"/>
      <c r="BF2" s="98"/>
    </row>
    <row r="3" spans="1:58" ht="15.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98"/>
      <c r="AO3" s="98"/>
      <c r="AP3" s="98"/>
      <c r="AQ3" s="98"/>
      <c r="AR3" s="98"/>
      <c r="AS3" s="98"/>
      <c r="AT3" s="98"/>
      <c r="AU3" s="98"/>
      <c r="AV3" s="98"/>
      <c r="AW3" s="98"/>
      <c r="AX3" s="98"/>
      <c r="AY3" s="98"/>
      <c r="AZ3" s="98"/>
      <c r="BA3" s="98"/>
      <c r="BB3" s="98"/>
      <c r="BC3" s="98"/>
      <c r="BD3" s="98"/>
      <c r="BE3" s="98"/>
      <c r="BF3" s="98"/>
    </row>
    <row r="4" spans="1:58" ht="15.7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98"/>
      <c r="AO4" s="98"/>
      <c r="AP4" s="98"/>
      <c r="AQ4" s="98"/>
      <c r="AR4" s="98"/>
      <c r="AS4" s="98"/>
      <c r="AT4" s="98"/>
      <c r="AU4" s="98"/>
      <c r="AV4" s="98"/>
      <c r="AW4" s="98"/>
      <c r="AX4" s="98"/>
      <c r="AY4" s="98"/>
      <c r="AZ4" s="98"/>
      <c r="BA4" s="98"/>
      <c r="BB4" s="98"/>
      <c r="BC4" s="98"/>
      <c r="BD4" s="98"/>
      <c r="BE4" s="98"/>
      <c r="BF4" s="98"/>
    </row>
    <row r="5" spans="1:58" ht="13.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98"/>
      <c r="AO5" s="98"/>
      <c r="AP5" s="98"/>
      <c r="AQ5" s="98"/>
      <c r="AR5" s="98"/>
      <c r="AS5" s="98"/>
      <c r="AT5" s="98"/>
      <c r="AU5" s="98"/>
      <c r="AV5" s="98"/>
      <c r="AW5" s="98"/>
      <c r="AX5" s="98"/>
      <c r="AY5" s="98"/>
      <c r="AZ5" s="98"/>
      <c r="BA5" s="98"/>
      <c r="BB5" s="98"/>
      <c r="BC5" s="98"/>
      <c r="BD5" s="98"/>
      <c r="BE5" s="98"/>
      <c r="BF5" s="98"/>
    </row>
    <row r="6" spans="1:58" ht="13.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98"/>
      <c r="AO6" s="98"/>
      <c r="AP6" s="98"/>
      <c r="AQ6" s="98"/>
      <c r="AR6" s="98"/>
      <c r="AS6" s="98"/>
      <c r="AT6" s="98"/>
      <c r="AU6" s="98"/>
      <c r="AV6" s="98"/>
      <c r="AW6" s="98"/>
      <c r="AX6" s="98"/>
      <c r="AY6" s="98"/>
      <c r="AZ6" s="98"/>
      <c r="BA6" s="98"/>
      <c r="BB6" s="98"/>
      <c r="BC6" s="98"/>
      <c r="BD6" s="98"/>
      <c r="BE6" s="98"/>
      <c r="BF6" s="98"/>
    </row>
    <row r="7" spans="1:58" ht="15.75">
      <c r="A7" s="2"/>
      <c r="B7" s="2"/>
      <c r="C7" s="2"/>
      <c r="D7" s="2"/>
      <c r="E7" s="200"/>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98"/>
      <c r="AO7" s="98"/>
      <c r="AP7" s="98"/>
      <c r="AQ7" s="98"/>
      <c r="AR7" s="98"/>
      <c r="AS7" s="98"/>
      <c r="AT7" s="98"/>
      <c r="AU7" s="98"/>
      <c r="AV7" s="98"/>
      <c r="AW7" s="98"/>
      <c r="AX7" s="98"/>
      <c r="AY7" s="98"/>
      <c r="AZ7" s="98"/>
      <c r="BA7" s="98"/>
      <c r="BB7" s="98"/>
      <c r="BC7" s="98"/>
      <c r="BD7" s="98"/>
      <c r="BE7" s="98"/>
      <c r="BF7" s="98"/>
    </row>
    <row r="8" spans="1:58" ht="15.75" customHeight="1">
      <c r="A8" s="415" t="s">
        <v>94</v>
      </c>
      <c r="B8" s="417" t="s">
        <v>95</v>
      </c>
      <c r="C8" s="413"/>
      <c r="D8" s="413"/>
      <c r="E8" s="46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98"/>
      <c r="AO8" s="98"/>
      <c r="AP8" s="98"/>
      <c r="AQ8" s="98"/>
      <c r="AR8" s="98"/>
      <c r="AS8" s="98"/>
      <c r="AT8" s="98"/>
      <c r="AU8" s="98"/>
      <c r="AV8" s="98"/>
      <c r="AW8" s="98"/>
      <c r="AX8" s="98"/>
      <c r="AY8" s="98"/>
      <c r="AZ8" s="98"/>
      <c r="BA8" s="98"/>
      <c r="BB8" s="98"/>
      <c r="BC8" s="98"/>
      <c r="BD8" s="98"/>
      <c r="BE8" s="98"/>
      <c r="BF8" s="98"/>
    </row>
    <row r="9" spans="1:58" ht="13.5" customHeight="1">
      <c r="A9" s="416" t="s">
        <v>353</v>
      </c>
      <c r="B9" s="202" t="s">
        <v>97</v>
      </c>
      <c r="D9" s="1"/>
      <c r="E9" s="1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98"/>
      <c r="AO9" s="98"/>
      <c r="AP9" s="98"/>
      <c r="AQ9" s="98"/>
      <c r="AR9" s="98"/>
      <c r="AS9" s="98"/>
      <c r="AT9" s="98"/>
      <c r="AU9" s="98"/>
      <c r="AV9" s="98"/>
      <c r="AW9" s="98"/>
      <c r="AX9" s="98"/>
      <c r="AY9" s="98"/>
      <c r="AZ9" s="98"/>
      <c r="BA9" s="98"/>
      <c r="BB9" s="98"/>
      <c r="BC9" s="98"/>
      <c r="BD9" s="98"/>
      <c r="BE9" s="98"/>
      <c r="BF9" s="98"/>
    </row>
    <row r="10" spans="1:58" ht="15.75" customHeight="1">
      <c r="A10" s="141"/>
      <c r="B10" s="1"/>
      <c r="C10" s="1"/>
      <c r="D10" s="1"/>
      <c r="E10" s="1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98"/>
      <c r="AO10" s="98"/>
      <c r="AP10" s="98"/>
      <c r="AQ10" s="98"/>
      <c r="AR10" s="98"/>
      <c r="AS10" s="98"/>
      <c r="AT10" s="98"/>
      <c r="AU10" s="98"/>
      <c r="AV10" s="98"/>
      <c r="AW10" s="98"/>
      <c r="AX10" s="98"/>
      <c r="AY10" s="98"/>
      <c r="AZ10" s="98"/>
      <c r="BA10" s="98"/>
      <c r="BB10" s="98"/>
      <c r="BC10" s="98"/>
      <c r="BD10" s="98"/>
      <c r="BE10" s="98"/>
      <c r="BF10" s="98"/>
    </row>
    <row r="11" spans="1:58" ht="13.5" customHeight="1">
      <c r="A11" s="113"/>
      <c r="B11" s="1" t="s">
        <v>99</v>
      </c>
      <c r="C11" s="1"/>
      <c r="D11" s="1"/>
      <c r="E11" s="1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98"/>
      <c r="AO11" s="98"/>
      <c r="AP11" s="98"/>
      <c r="AQ11" s="98"/>
      <c r="AR11" s="98"/>
      <c r="AS11" s="98"/>
      <c r="AT11" s="98"/>
      <c r="AU11" s="98"/>
      <c r="AV11" s="98"/>
      <c r="AW11" s="98"/>
      <c r="AX11" s="98"/>
      <c r="AY11" s="98"/>
      <c r="AZ11" s="98"/>
      <c r="BA11" s="98"/>
      <c r="BB11" s="98"/>
      <c r="BC11" s="98"/>
      <c r="BD11" s="98"/>
      <c r="BE11" s="98"/>
      <c r="BF11" s="98"/>
    </row>
    <row r="12" spans="1:58" ht="15.75" customHeight="1">
      <c r="A12" s="414"/>
      <c r="B12" s="1" t="s">
        <v>0</v>
      </c>
      <c r="C12" s="1"/>
      <c r="D12" s="1"/>
      <c r="E12" s="1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98"/>
      <c r="AO12" s="98"/>
      <c r="AP12" s="98"/>
      <c r="AQ12" s="98"/>
      <c r="AR12" s="98"/>
      <c r="AS12" s="98"/>
      <c r="AT12" s="98"/>
      <c r="AU12" s="98"/>
      <c r="AV12" s="98"/>
      <c r="AW12" s="98"/>
      <c r="AX12" s="98"/>
      <c r="AY12" s="98"/>
      <c r="AZ12" s="98"/>
      <c r="BA12" s="98"/>
      <c r="BB12" s="98"/>
      <c r="BC12" s="98"/>
      <c r="BD12" s="98"/>
      <c r="BE12" s="98"/>
      <c r="BF12" s="98"/>
    </row>
    <row r="13" spans="1:58" ht="13.5" customHeight="1">
      <c r="A13" s="648" t="str">
        <f>OBLIGATION!$B$2</f>
        <v>National Institute on Drug Abuse</v>
      </c>
      <c r="B13" s="649"/>
      <c r="C13" s="649"/>
      <c r="D13" s="650"/>
      <c r="E13" s="1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98"/>
      <c r="AO13" s="98"/>
      <c r="AP13" s="98"/>
      <c r="AQ13" s="98"/>
      <c r="AR13" s="98"/>
      <c r="AS13" s="98"/>
      <c r="AT13" s="98"/>
      <c r="AU13" s="98"/>
      <c r="AV13" s="98"/>
      <c r="AW13" s="98"/>
      <c r="AX13" s="98"/>
      <c r="AY13" s="98"/>
      <c r="AZ13" s="98"/>
      <c r="BA13" s="98"/>
      <c r="BB13" s="98"/>
      <c r="BC13" s="98"/>
      <c r="BD13" s="98"/>
      <c r="BE13" s="98"/>
      <c r="BF13" s="98"/>
    </row>
    <row r="14" spans="1:58" ht="13.5" customHeight="1">
      <c r="A14" s="11"/>
      <c r="B14" s="2"/>
      <c r="C14" s="200"/>
      <c r="D14" s="2"/>
      <c r="E14" s="1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98"/>
      <c r="AO14" s="98"/>
      <c r="AP14" s="98"/>
      <c r="AQ14" s="98"/>
      <c r="AR14" s="98"/>
      <c r="AS14" s="98"/>
      <c r="AT14" s="98"/>
      <c r="AU14" s="98"/>
      <c r="AV14" s="98"/>
      <c r="AW14" s="98"/>
      <c r="AX14" s="98"/>
      <c r="AY14" s="98"/>
      <c r="AZ14" s="98"/>
      <c r="BA14" s="98"/>
      <c r="BB14" s="98"/>
      <c r="BC14" s="98"/>
      <c r="BD14" s="98"/>
      <c r="BE14" s="98"/>
      <c r="BF14" s="98"/>
    </row>
    <row r="15" spans="1:58" ht="15.75" customHeight="1">
      <c r="A15" s="11"/>
      <c r="B15" s="108"/>
      <c r="C15" s="108" t="s">
        <v>370</v>
      </c>
      <c r="D15" s="109"/>
      <c r="E15" s="459"/>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98"/>
      <c r="AO15" s="98"/>
      <c r="AP15" s="98"/>
      <c r="AQ15" s="98"/>
      <c r="AR15" s="98"/>
      <c r="AS15" s="98"/>
      <c r="AT15" s="98"/>
      <c r="AU15" s="98"/>
      <c r="AV15" s="98"/>
      <c r="AW15" s="98"/>
      <c r="AX15" s="98"/>
      <c r="AY15" s="98"/>
      <c r="AZ15" s="98"/>
      <c r="BA15" s="98"/>
      <c r="BB15" s="98"/>
      <c r="BC15" s="98"/>
      <c r="BD15" s="98"/>
      <c r="BE15" s="98"/>
      <c r="BF15" s="98"/>
    </row>
    <row r="16" spans="1:58" ht="15.75" customHeight="1">
      <c r="A16" s="11"/>
      <c r="B16" s="564" t="s">
        <v>369</v>
      </c>
      <c r="C16" s="564" t="s">
        <v>424</v>
      </c>
      <c r="D16" s="565" t="s">
        <v>413</v>
      </c>
      <c r="E16" s="49" t="s">
        <v>90</v>
      </c>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98"/>
      <c r="AO16" s="98"/>
      <c r="AP16" s="98"/>
      <c r="AQ16" s="98"/>
      <c r="AR16" s="98"/>
      <c r="AS16" s="98"/>
      <c r="AT16" s="98"/>
      <c r="AU16" s="98"/>
      <c r="AV16" s="98"/>
      <c r="AW16" s="98"/>
      <c r="AX16" s="98"/>
      <c r="AY16" s="98"/>
      <c r="AZ16" s="98"/>
      <c r="BA16" s="98"/>
      <c r="BB16" s="98"/>
      <c r="BC16" s="98"/>
      <c r="BD16" s="98"/>
      <c r="BE16" s="98"/>
      <c r="BF16" s="98"/>
    </row>
    <row r="17" spans="1:58" ht="15.75" customHeight="1">
      <c r="A17" s="110" t="s">
        <v>103</v>
      </c>
      <c r="B17" s="111" t="s">
        <v>3</v>
      </c>
      <c r="C17" s="111" t="s">
        <v>425</v>
      </c>
      <c r="D17" s="112" t="s">
        <v>4</v>
      </c>
      <c r="E17" s="461" t="s">
        <v>54</v>
      </c>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98"/>
      <c r="AO17" s="98"/>
      <c r="AP17" s="98"/>
      <c r="AQ17" s="98"/>
      <c r="AR17" s="98"/>
      <c r="AS17" s="98"/>
      <c r="AT17" s="98"/>
      <c r="AU17" s="98"/>
      <c r="AV17" s="98"/>
      <c r="AW17" s="98"/>
      <c r="AX17" s="98"/>
      <c r="AY17" s="98"/>
      <c r="AZ17" s="98"/>
      <c r="BA17" s="98"/>
      <c r="BB17" s="98"/>
      <c r="BC17" s="98"/>
      <c r="BD17" s="98"/>
      <c r="BE17" s="98"/>
      <c r="BF17" s="98"/>
    </row>
    <row r="18" spans="1:58" ht="15.75">
      <c r="A18" s="113" t="s">
        <v>105</v>
      </c>
      <c r="B18" s="13">
        <v>24882000</v>
      </c>
      <c r="C18" s="13">
        <v>25426000</v>
      </c>
      <c r="D18" s="114">
        <v>26201000</v>
      </c>
      <c r="E18" s="469">
        <f aca="true" t="shared" si="0" ref="E18:E59">IF(C18=0,0,(D18-C18)/C18*100)</f>
        <v>3.0480610398804373</v>
      </c>
      <c r="F18" s="199"/>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98"/>
      <c r="AO18" s="98"/>
      <c r="AP18" s="98"/>
      <c r="AQ18" s="98"/>
      <c r="AR18" s="98"/>
      <c r="AS18" s="98"/>
      <c r="AT18" s="98"/>
      <c r="AU18" s="98"/>
      <c r="AV18" s="98"/>
      <c r="AW18" s="98"/>
      <c r="AX18" s="98"/>
      <c r="AY18" s="98"/>
      <c r="AZ18" s="98"/>
      <c r="BA18" s="98"/>
      <c r="BB18" s="98"/>
      <c r="BC18" s="98"/>
      <c r="BD18" s="98"/>
      <c r="BE18" s="98"/>
      <c r="BF18" s="98"/>
    </row>
    <row r="19" spans="1:58" ht="15.75">
      <c r="A19" s="113" t="s">
        <v>107</v>
      </c>
      <c r="B19" s="21">
        <v>5512000</v>
      </c>
      <c r="C19" s="21">
        <v>5665000</v>
      </c>
      <c r="D19" s="117">
        <v>5849000</v>
      </c>
      <c r="E19" s="470">
        <f t="shared" si="0"/>
        <v>3.24801412180053</v>
      </c>
      <c r="F19" s="199"/>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98"/>
      <c r="AO19" s="98"/>
      <c r="AP19" s="98"/>
      <c r="AQ19" s="98"/>
      <c r="AR19" s="98"/>
      <c r="AS19" s="98"/>
      <c r="AT19" s="98"/>
      <c r="AU19" s="98"/>
      <c r="AV19" s="98"/>
      <c r="AW19" s="98"/>
      <c r="AX19" s="98"/>
      <c r="AY19" s="98"/>
      <c r="AZ19" s="98"/>
      <c r="BA19" s="98"/>
      <c r="BB19" s="98"/>
      <c r="BC19" s="98"/>
      <c r="BD19" s="98"/>
      <c r="BE19" s="98"/>
      <c r="BF19" s="98"/>
    </row>
    <row r="20" spans="1:58" ht="15.75">
      <c r="A20" s="113" t="s">
        <v>109</v>
      </c>
      <c r="B20" s="21">
        <v>1030000</v>
      </c>
      <c r="C20" s="21">
        <v>1055000</v>
      </c>
      <c r="D20" s="117">
        <v>1093000</v>
      </c>
      <c r="E20" s="470">
        <f t="shared" si="0"/>
        <v>3.6018957345971563</v>
      </c>
      <c r="F20" s="199"/>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98"/>
      <c r="AO20" s="98"/>
      <c r="AP20" s="98"/>
      <c r="AQ20" s="98"/>
      <c r="AR20" s="98"/>
      <c r="AS20" s="98"/>
      <c r="AT20" s="98"/>
      <c r="AU20" s="98"/>
      <c r="AV20" s="98"/>
      <c r="AW20" s="98"/>
      <c r="AX20" s="98"/>
      <c r="AY20" s="98"/>
      <c r="AZ20" s="98"/>
      <c r="BA20" s="98"/>
      <c r="BB20" s="98"/>
      <c r="BC20" s="98"/>
      <c r="BD20" s="98"/>
      <c r="BE20" s="98"/>
      <c r="BF20" s="98"/>
    </row>
    <row r="21" spans="1:58" ht="15.75">
      <c r="A21" s="113">
        <v>11.7</v>
      </c>
      <c r="B21" s="21">
        <v>1569000</v>
      </c>
      <c r="C21" s="21">
        <v>1606000</v>
      </c>
      <c r="D21" s="117">
        <v>1664000</v>
      </c>
      <c r="E21" s="470">
        <f t="shared" si="0"/>
        <v>3.61145703611457</v>
      </c>
      <c r="F21" s="199"/>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98"/>
      <c r="AO21" s="98"/>
      <c r="AP21" s="98"/>
      <c r="AQ21" s="98"/>
      <c r="AR21" s="98"/>
      <c r="AS21" s="98"/>
      <c r="AT21" s="98"/>
      <c r="AU21" s="98"/>
      <c r="AV21" s="98"/>
      <c r="AW21" s="98"/>
      <c r="AX21" s="98"/>
      <c r="AY21" s="98"/>
      <c r="AZ21" s="98"/>
      <c r="BA21" s="98"/>
      <c r="BB21" s="98"/>
      <c r="BC21" s="98"/>
      <c r="BD21" s="98"/>
      <c r="BE21" s="98"/>
      <c r="BF21" s="98"/>
    </row>
    <row r="22" spans="1:58" ht="15.75">
      <c r="A22" s="119" t="s">
        <v>112</v>
      </c>
      <c r="B22" s="120">
        <v>2735000</v>
      </c>
      <c r="C22" s="120">
        <v>2817000</v>
      </c>
      <c r="D22" s="121">
        <v>2902000</v>
      </c>
      <c r="E22" s="471">
        <f t="shared" si="0"/>
        <v>3.017394391196308</v>
      </c>
      <c r="F22" s="199"/>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98"/>
      <c r="AO22" s="98"/>
      <c r="AP22" s="98"/>
      <c r="AQ22" s="98"/>
      <c r="AR22" s="98"/>
      <c r="AS22" s="98"/>
      <c r="AT22" s="98"/>
      <c r="AU22" s="98"/>
      <c r="AV22" s="98"/>
      <c r="AW22" s="98"/>
      <c r="AX22" s="98"/>
      <c r="AY22" s="98"/>
      <c r="AZ22" s="98"/>
      <c r="BA22" s="98"/>
      <c r="BB22" s="98"/>
      <c r="BC22" s="98"/>
      <c r="BD22" s="98"/>
      <c r="BE22" s="98"/>
      <c r="BF22" s="98"/>
    </row>
    <row r="23" spans="1:58" ht="15.75">
      <c r="A23" s="122" t="s">
        <v>365</v>
      </c>
      <c r="B23" s="123">
        <f>SUM(B18:B22)</f>
        <v>35728000</v>
      </c>
      <c r="C23" s="123">
        <f>SUM(C18:C22)</f>
        <v>36569000</v>
      </c>
      <c r="D23" s="124">
        <f>SUM(D18:D22)</f>
        <v>37709000</v>
      </c>
      <c r="E23" s="472">
        <f t="shared" si="0"/>
        <v>3.1173945144794772</v>
      </c>
      <c r="F23" s="199"/>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98"/>
      <c r="AO23" s="98"/>
      <c r="AP23" s="98"/>
      <c r="AQ23" s="98"/>
      <c r="AR23" s="98"/>
      <c r="AS23" s="98"/>
      <c r="AT23" s="98"/>
      <c r="AU23" s="98"/>
      <c r="AV23" s="98"/>
      <c r="AW23" s="98"/>
      <c r="AX23" s="98"/>
      <c r="AY23" s="98"/>
      <c r="AZ23" s="98"/>
      <c r="BA23" s="98"/>
      <c r="BB23" s="98"/>
      <c r="BC23" s="98"/>
      <c r="BD23" s="98"/>
      <c r="BE23" s="98"/>
      <c r="BF23" s="98"/>
    </row>
    <row r="24" spans="1:58" ht="15.75">
      <c r="A24" s="538">
        <v>12.1</v>
      </c>
      <c r="B24" s="21">
        <v>7631000</v>
      </c>
      <c r="C24" s="21">
        <v>7810000</v>
      </c>
      <c r="D24" s="117">
        <v>8044000</v>
      </c>
      <c r="E24" s="470">
        <f t="shared" si="0"/>
        <v>2.9961587708066584</v>
      </c>
      <c r="F24" s="199"/>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98"/>
      <c r="AO24" s="98"/>
      <c r="AP24" s="98"/>
      <c r="AQ24" s="98"/>
      <c r="AR24" s="98"/>
      <c r="AS24" s="98"/>
      <c r="AT24" s="98"/>
      <c r="AU24" s="98"/>
      <c r="AV24" s="98"/>
      <c r="AW24" s="98"/>
      <c r="AX24" s="98"/>
      <c r="AY24" s="98"/>
      <c r="AZ24" s="98"/>
      <c r="BA24" s="98"/>
      <c r="BB24" s="98"/>
      <c r="BC24" s="98"/>
      <c r="BD24" s="98"/>
      <c r="BE24" s="98"/>
      <c r="BF24" s="98"/>
    </row>
    <row r="25" spans="1:58" ht="15.75">
      <c r="A25" s="113">
        <v>12.2</v>
      </c>
      <c r="B25" s="21">
        <v>799000</v>
      </c>
      <c r="C25" s="21">
        <v>819000</v>
      </c>
      <c r="D25" s="117">
        <v>849000</v>
      </c>
      <c r="E25" s="470">
        <f t="shared" si="0"/>
        <v>3.6630036630036633</v>
      </c>
      <c r="F25" s="199"/>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98"/>
      <c r="AO25" s="98"/>
      <c r="AP25" s="98"/>
      <c r="AQ25" s="98"/>
      <c r="AR25" s="98"/>
      <c r="AS25" s="98"/>
      <c r="AT25" s="98"/>
      <c r="AU25" s="98"/>
      <c r="AV25" s="98"/>
      <c r="AW25" s="98"/>
      <c r="AX25" s="98"/>
      <c r="AY25" s="98"/>
      <c r="AZ25" s="98"/>
      <c r="BA25" s="98"/>
      <c r="BB25" s="98"/>
      <c r="BC25" s="98"/>
      <c r="BD25" s="98"/>
      <c r="BE25" s="98"/>
      <c r="BF25" s="98"/>
    </row>
    <row r="26" spans="1:58" ht="15.75">
      <c r="A26" s="119" t="s">
        <v>118</v>
      </c>
      <c r="B26" s="120">
        <v>0</v>
      </c>
      <c r="C26" s="120">
        <v>0</v>
      </c>
      <c r="D26" s="121">
        <v>0</v>
      </c>
      <c r="E26" s="471">
        <f t="shared" si="0"/>
        <v>0</v>
      </c>
      <c r="F26" s="199"/>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98"/>
      <c r="AO26" s="98"/>
      <c r="AP26" s="98"/>
      <c r="AQ26" s="98"/>
      <c r="AR26" s="98"/>
      <c r="AS26" s="98"/>
      <c r="AT26" s="98"/>
      <c r="AU26" s="98"/>
      <c r="AV26" s="98"/>
      <c r="AW26" s="98"/>
      <c r="AX26" s="98"/>
      <c r="AY26" s="98"/>
      <c r="AZ26" s="98"/>
      <c r="BA26" s="98"/>
      <c r="BB26" s="98"/>
      <c r="BC26" s="98"/>
      <c r="BD26" s="98"/>
      <c r="BE26" s="98"/>
      <c r="BF26" s="98"/>
    </row>
    <row r="27" spans="1:58" ht="15.75">
      <c r="A27" s="122" t="s">
        <v>120</v>
      </c>
      <c r="B27" s="123">
        <f>SUM(B23:B26)</f>
        <v>44158000</v>
      </c>
      <c r="C27" s="123">
        <f>SUM(C23:C26)</f>
        <v>45198000</v>
      </c>
      <c r="D27" s="124">
        <f>SUM(D23:D26)</f>
        <v>46602000</v>
      </c>
      <c r="E27" s="472">
        <f t="shared" si="0"/>
        <v>3.106332138590203</v>
      </c>
      <c r="F27" s="199"/>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98"/>
      <c r="AO27" s="98"/>
      <c r="AP27" s="98"/>
      <c r="AQ27" s="98"/>
      <c r="AR27" s="98"/>
      <c r="AS27" s="98"/>
      <c r="AT27" s="98"/>
      <c r="AU27" s="98"/>
      <c r="AV27" s="98"/>
      <c r="AW27" s="98"/>
      <c r="AX27" s="98"/>
      <c r="AY27" s="98"/>
      <c r="AZ27" s="98"/>
      <c r="BA27" s="98"/>
      <c r="BB27" s="98"/>
      <c r="BC27" s="98"/>
      <c r="BD27" s="98"/>
      <c r="BE27" s="98"/>
      <c r="BF27" s="98"/>
    </row>
    <row r="28" spans="1:58" ht="15.75">
      <c r="A28" s="113" t="s">
        <v>122</v>
      </c>
      <c r="B28" s="21">
        <v>1275000</v>
      </c>
      <c r="C28" s="21">
        <v>1299000</v>
      </c>
      <c r="D28" s="117">
        <v>1325000</v>
      </c>
      <c r="E28" s="470">
        <f t="shared" si="0"/>
        <v>2.001539645881447</v>
      </c>
      <c r="F28" s="199"/>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98"/>
      <c r="AO28" s="98"/>
      <c r="AP28" s="98"/>
      <c r="AQ28" s="98"/>
      <c r="AR28" s="98"/>
      <c r="AS28" s="98"/>
      <c r="AT28" s="98"/>
      <c r="AU28" s="98"/>
      <c r="AV28" s="98"/>
      <c r="AW28" s="98"/>
      <c r="AX28" s="98"/>
      <c r="AY28" s="98"/>
      <c r="AZ28" s="98"/>
      <c r="BA28" s="98"/>
      <c r="BB28" s="98"/>
      <c r="BC28" s="98"/>
      <c r="BD28" s="98"/>
      <c r="BE28" s="98"/>
      <c r="BF28" s="98"/>
    </row>
    <row r="29" spans="1:58" ht="15.75">
      <c r="A29" s="113" t="s">
        <v>124</v>
      </c>
      <c r="B29" s="21">
        <v>98000</v>
      </c>
      <c r="C29" s="21">
        <v>100000</v>
      </c>
      <c r="D29" s="117">
        <v>103000</v>
      </c>
      <c r="E29" s="470">
        <f t="shared" si="0"/>
        <v>3</v>
      </c>
      <c r="F29" s="199"/>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98"/>
      <c r="AO29" s="98"/>
      <c r="AP29" s="98"/>
      <c r="AQ29" s="98"/>
      <c r="AR29" s="98"/>
      <c r="AS29" s="98"/>
      <c r="AT29" s="98"/>
      <c r="AU29" s="98"/>
      <c r="AV29" s="98"/>
      <c r="AW29" s="98"/>
      <c r="AX29" s="98"/>
      <c r="AY29" s="98"/>
      <c r="AZ29" s="98"/>
      <c r="BA29" s="98"/>
      <c r="BB29" s="98"/>
      <c r="BC29" s="98"/>
      <c r="BD29" s="98"/>
      <c r="BE29" s="98"/>
      <c r="BF29" s="98"/>
    </row>
    <row r="30" spans="1:58" ht="15.75">
      <c r="A30" s="113" t="s">
        <v>126</v>
      </c>
      <c r="B30" s="21">
        <v>0</v>
      </c>
      <c r="C30" s="21">
        <v>0</v>
      </c>
      <c r="D30" s="117">
        <v>0</v>
      </c>
      <c r="E30" s="470">
        <f t="shared" si="0"/>
        <v>0</v>
      </c>
      <c r="F30" s="199"/>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98"/>
      <c r="AO30" s="98"/>
      <c r="AP30" s="98"/>
      <c r="AQ30" s="98"/>
      <c r="AR30" s="98"/>
      <c r="AS30" s="98"/>
      <c r="AT30" s="98"/>
      <c r="AU30" s="98"/>
      <c r="AV30" s="98"/>
      <c r="AW30" s="98"/>
      <c r="AX30" s="98"/>
      <c r="AY30" s="98"/>
      <c r="AZ30" s="98"/>
      <c r="BA30" s="98"/>
      <c r="BB30" s="98"/>
      <c r="BC30" s="98"/>
      <c r="BD30" s="98"/>
      <c r="BE30" s="98"/>
      <c r="BF30" s="98"/>
    </row>
    <row r="31" spans="1:58" ht="15.75">
      <c r="A31" s="113" t="s">
        <v>129</v>
      </c>
      <c r="B31" s="21">
        <v>3077000</v>
      </c>
      <c r="C31" s="21">
        <v>3123000</v>
      </c>
      <c r="D31" s="117">
        <v>3217000</v>
      </c>
      <c r="E31" s="470">
        <f t="shared" si="0"/>
        <v>3.009926352865834</v>
      </c>
      <c r="F31" s="199"/>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98"/>
      <c r="AO31" s="98"/>
      <c r="AP31" s="98"/>
      <c r="AQ31" s="98"/>
      <c r="AR31" s="98"/>
      <c r="AS31" s="98"/>
      <c r="AT31" s="98"/>
      <c r="AU31" s="98"/>
      <c r="AV31" s="98"/>
      <c r="AW31" s="98"/>
      <c r="AX31" s="98"/>
      <c r="AY31" s="98"/>
      <c r="AZ31" s="98"/>
      <c r="BA31" s="98"/>
      <c r="BB31" s="98"/>
      <c r="BC31" s="98"/>
      <c r="BD31" s="98"/>
      <c r="BE31" s="98"/>
      <c r="BF31" s="98"/>
    </row>
    <row r="32" spans="1:58" ht="15.75">
      <c r="A32" s="119" t="s">
        <v>132</v>
      </c>
      <c r="B32" s="120">
        <v>980000</v>
      </c>
      <c r="C32" s="120">
        <v>1007000</v>
      </c>
      <c r="D32" s="121">
        <v>1038000</v>
      </c>
      <c r="E32" s="471">
        <f t="shared" si="0"/>
        <v>3.0784508440913605</v>
      </c>
      <c r="F32" s="199"/>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98"/>
      <c r="AO32" s="98"/>
      <c r="AP32" s="98"/>
      <c r="AQ32" s="98"/>
      <c r="AR32" s="98"/>
      <c r="AS32" s="98"/>
      <c r="AT32" s="98"/>
      <c r="AU32" s="98"/>
      <c r="AV32" s="98"/>
      <c r="AW32" s="98"/>
      <c r="AX32" s="98"/>
      <c r="AY32" s="98"/>
      <c r="AZ32" s="98"/>
      <c r="BA32" s="98"/>
      <c r="BB32" s="98"/>
      <c r="BC32" s="98"/>
      <c r="BD32" s="98"/>
      <c r="BE32" s="98"/>
      <c r="BF32" s="98"/>
    </row>
    <row r="33" spans="1:58" ht="15.75">
      <c r="A33" s="122" t="s">
        <v>135</v>
      </c>
      <c r="B33" s="123">
        <f>SUM(B30:B32)</f>
        <v>4057000</v>
      </c>
      <c r="C33" s="123">
        <f>SUM(C30:C32)</f>
        <v>4130000</v>
      </c>
      <c r="D33" s="124">
        <f>SUM(D30:D32)</f>
        <v>4255000</v>
      </c>
      <c r="E33" s="472">
        <f t="shared" si="0"/>
        <v>3.026634382566586</v>
      </c>
      <c r="F33" s="199"/>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98"/>
      <c r="AO33" s="98"/>
      <c r="AP33" s="98"/>
      <c r="AQ33" s="98"/>
      <c r="AR33" s="98"/>
      <c r="AS33" s="98"/>
      <c r="AT33" s="98"/>
      <c r="AU33" s="98"/>
      <c r="AV33" s="98"/>
      <c r="AW33" s="98"/>
      <c r="AX33" s="98"/>
      <c r="AY33" s="98"/>
      <c r="AZ33" s="98"/>
      <c r="BA33" s="98"/>
      <c r="BB33" s="98"/>
      <c r="BC33" s="98"/>
      <c r="BD33" s="98"/>
      <c r="BE33" s="98"/>
      <c r="BF33" s="98"/>
    </row>
    <row r="34" spans="1:58" ht="15.75">
      <c r="A34" s="113" t="s">
        <v>138</v>
      </c>
      <c r="B34" s="21">
        <v>890000</v>
      </c>
      <c r="C34" s="21">
        <v>908000</v>
      </c>
      <c r="D34" s="117">
        <v>934000</v>
      </c>
      <c r="E34" s="470">
        <f t="shared" si="0"/>
        <v>2.8634361233480177</v>
      </c>
      <c r="F34" s="199"/>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98"/>
      <c r="AO34" s="98"/>
      <c r="AP34" s="98"/>
      <c r="AQ34" s="98"/>
      <c r="AR34" s="98"/>
      <c r="AS34" s="98"/>
      <c r="AT34" s="98"/>
      <c r="AU34" s="98"/>
      <c r="AV34" s="98"/>
      <c r="AW34" s="98"/>
      <c r="AX34" s="98"/>
      <c r="AY34" s="98"/>
      <c r="AZ34" s="98"/>
      <c r="BA34" s="98"/>
      <c r="BB34" s="98"/>
      <c r="BC34" s="98"/>
      <c r="BD34" s="98"/>
      <c r="BE34" s="98"/>
      <c r="BF34" s="98"/>
    </row>
    <row r="35" spans="1:58" ht="15.75">
      <c r="A35" s="113" t="s">
        <v>141</v>
      </c>
      <c r="B35" s="21">
        <v>2848000</v>
      </c>
      <c r="C35" s="21">
        <v>2905000</v>
      </c>
      <c r="D35" s="117">
        <v>2992000</v>
      </c>
      <c r="E35" s="470">
        <f t="shared" si="0"/>
        <v>2.994836488812392</v>
      </c>
      <c r="F35" s="199"/>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98"/>
      <c r="AO35" s="98"/>
      <c r="AP35" s="98"/>
      <c r="AQ35" s="98"/>
      <c r="AR35" s="98"/>
      <c r="AS35" s="98"/>
      <c r="AT35" s="98"/>
      <c r="AU35" s="98"/>
      <c r="AV35" s="98"/>
      <c r="AW35" s="98"/>
      <c r="AX35" s="98"/>
      <c r="AY35" s="98"/>
      <c r="AZ35" s="98"/>
      <c r="BA35" s="98"/>
      <c r="BB35" s="98"/>
      <c r="BC35" s="98"/>
      <c r="BD35" s="98"/>
      <c r="BE35" s="98"/>
      <c r="BF35" s="98"/>
    </row>
    <row r="36" spans="1:58" ht="15.75">
      <c r="A36" s="113" t="s">
        <v>144</v>
      </c>
      <c r="B36" s="21">
        <v>706000</v>
      </c>
      <c r="C36" s="21">
        <v>735000</v>
      </c>
      <c r="D36" s="117">
        <v>766000</v>
      </c>
      <c r="E36" s="470">
        <f t="shared" si="0"/>
        <v>4.217687074829931</v>
      </c>
      <c r="F36" s="199"/>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98"/>
      <c r="AO36" s="98"/>
      <c r="AP36" s="98"/>
      <c r="AQ36" s="98"/>
      <c r="AR36" s="98"/>
      <c r="AS36" s="98"/>
      <c r="AT36" s="98"/>
      <c r="AU36" s="98"/>
      <c r="AV36" s="98"/>
      <c r="AW36" s="98"/>
      <c r="AX36" s="98"/>
      <c r="AY36" s="98"/>
      <c r="AZ36" s="98"/>
      <c r="BA36" s="98"/>
      <c r="BB36" s="98"/>
      <c r="BC36" s="98"/>
      <c r="BD36" s="98"/>
      <c r="BE36" s="98"/>
      <c r="BF36" s="98"/>
    </row>
    <row r="37" spans="1:58" ht="15.75">
      <c r="A37" s="113" t="s">
        <v>148</v>
      </c>
      <c r="B37" s="21">
        <v>1472000</v>
      </c>
      <c r="C37" s="21">
        <v>1527000</v>
      </c>
      <c r="D37" s="117">
        <v>1718000</v>
      </c>
      <c r="E37" s="470">
        <f t="shared" si="0"/>
        <v>12.508185985592664</v>
      </c>
      <c r="F37" s="199"/>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98"/>
      <c r="AO37" s="98"/>
      <c r="AP37" s="98"/>
      <c r="AQ37" s="98"/>
      <c r="AR37" s="98"/>
      <c r="AS37" s="98"/>
      <c r="AT37" s="98"/>
      <c r="AU37" s="98"/>
      <c r="AV37" s="98"/>
      <c r="AW37" s="98"/>
      <c r="AX37" s="98"/>
      <c r="AY37" s="98"/>
      <c r="AZ37" s="98"/>
      <c r="BA37" s="98"/>
      <c r="BB37" s="98"/>
      <c r="BC37" s="98"/>
      <c r="BD37" s="98"/>
      <c r="BE37" s="98"/>
      <c r="BF37" s="98"/>
    </row>
    <row r="38" spans="1:58" ht="15.75">
      <c r="A38" s="140" t="s">
        <v>152</v>
      </c>
      <c r="B38" s="21">
        <v>17138000</v>
      </c>
      <c r="C38" s="21">
        <v>17481000</v>
      </c>
      <c r="D38" s="117">
        <v>18180000</v>
      </c>
      <c r="E38" s="470">
        <f t="shared" si="0"/>
        <v>3.9986270808306164</v>
      </c>
      <c r="F38" s="199"/>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98"/>
      <c r="AO38" s="98"/>
      <c r="AP38" s="98"/>
      <c r="AQ38" s="98"/>
      <c r="AR38" s="98"/>
      <c r="AS38" s="98"/>
      <c r="AT38" s="98"/>
      <c r="AU38" s="98"/>
      <c r="AV38" s="98"/>
      <c r="AW38" s="98"/>
      <c r="AX38" s="98"/>
      <c r="AY38" s="98"/>
      <c r="AZ38" s="98"/>
      <c r="BA38" s="98"/>
      <c r="BB38" s="98"/>
      <c r="BC38" s="98"/>
      <c r="BD38" s="98"/>
      <c r="BE38" s="98"/>
      <c r="BF38" s="98"/>
    </row>
    <row r="39" spans="1:58" ht="15.75">
      <c r="A39" s="141" t="s">
        <v>156</v>
      </c>
      <c r="B39" s="21">
        <v>27982000</v>
      </c>
      <c r="C39" s="21">
        <v>27040000</v>
      </c>
      <c r="D39" s="117">
        <v>30616000</v>
      </c>
      <c r="E39" s="470">
        <f t="shared" si="0"/>
        <v>13.224852071005916</v>
      </c>
      <c r="F39" s="199"/>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98"/>
      <c r="AO39" s="98"/>
      <c r="AP39" s="98"/>
      <c r="AQ39" s="98"/>
      <c r="AR39" s="98"/>
      <c r="AS39" s="98"/>
      <c r="AT39" s="98"/>
      <c r="AU39" s="98"/>
      <c r="AV39" s="98"/>
      <c r="AW39" s="98"/>
      <c r="AX39" s="98"/>
      <c r="AY39" s="98"/>
      <c r="AZ39" s="98"/>
      <c r="BA39" s="98"/>
      <c r="BB39" s="98"/>
      <c r="BC39" s="98"/>
      <c r="BD39" s="98"/>
      <c r="BE39" s="98"/>
      <c r="BF39" s="98"/>
    </row>
    <row r="40" spans="1:58" ht="15.75">
      <c r="A40" s="113" t="s">
        <v>159</v>
      </c>
      <c r="B40" s="21">
        <v>0</v>
      </c>
      <c r="C40" s="21">
        <v>0</v>
      </c>
      <c r="D40" s="117">
        <v>0</v>
      </c>
      <c r="E40" s="470">
        <f t="shared" si="0"/>
        <v>0</v>
      </c>
      <c r="F40" s="199"/>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98"/>
      <c r="AO40" s="98"/>
      <c r="AP40" s="98"/>
      <c r="AQ40" s="98"/>
      <c r="AR40" s="98"/>
      <c r="AS40" s="98"/>
      <c r="AT40" s="98"/>
      <c r="AU40" s="98"/>
      <c r="AV40" s="98"/>
      <c r="AW40" s="98"/>
      <c r="AX40" s="98"/>
      <c r="AY40" s="98"/>
      <c r="AZ40" s="98"/>
      <c r="BA40" s="98"/>
      <c r="BB40" s="98"/>
      <c r="BC40" s="98"/>
      <c r="BD40" s="98"/>
      <c r="BE40" s="98"/>
      <c r="BF40" s="98"/>
    </row>
    <row r="41" spans="1:58" ht="15.75">
      <c r="A41" s="113" t="s">
        <v>163</v>
      </c>
      <c r="B41" s="21">
        <v>39886000</v>
      </c>
      <c r="C41" s="21">
        <v>43440000</v>
      </c>
      <c r="D41" s="117">
        <v>44156000</v>
      </c>
      <c r="E41" s="470">
        <f t="shared" si="0"/>
        <v>1.6482504604051564</v>
      </c>
      <c r="F41" s="199"/>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98"/>
      <c r="AO41" s="98"/>
      <c r="AP41" s="98"/>
      <c r="AQ41" s="98"/>
      <c r="AR41" s="98"/>
      <c r="AS41" s="98"/>
      <c r="AT41" s="98"/>
      <c r="AU41" s="98"/>
      <c r="AV41" s="98"/>
      <c r="AW41" s="98"/>
      <c r="AX41" s="98"/>
      <c r="AY41" s="98"/>
      <c r="AZ41" s="98"/>
      <c r="BA41" s="98"/>
      <c r="BB41" s="98"/>
      <c r="BC41" s="98"/>
      <c r="BD41" s="98"/>
      <c r="BE41" s="98"/>
      <c r="BF41" s="98"/>
    </row>
    <row r="42" spans="1:58" ht="15.75">
      <c r="A42" s="113" t="s">
        <v>167</v>
      </c>
      <c r="B42" s="21">
        <v>0</v>
      </c>
      <c r="C42" s="21">
        <v>0</v>
      </c>
      <c r="D42" s="117">
        <v>0</v>
      </c>
      <c r="E42" s="470">
        <f t="shared" si="0"/>
        <v>0</v>
      </c>
      <c r="F42" s="199"/>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98"/>
      <c r="AO42" s="98"/>
      <c r="AP42" s="98"/>
      <c r="AQ42" s="98"/>
      <c r="AR42" s="98"/>
      <c r="AS42" s="98"/>
      <c r="AT42" s="98"/>
      <c r="AU42" s="98"/>
      <c r="AV42" s="98"/>
      <c r="AW42" s="98"/>
      <c r="AX42" s="98"/>
      <c r="AY42" s="98"/>
      <c r="AZ42" s="98"/>
      <c r="BA42" s="98"/>
      <c r="BB42" s="98"/>
      <c r="BC42" s="98"/>
      <c r="BD42" s="98"/>
      <c r="BE42" s="98"/>
      <c r="BF42" s="98"/>
    </row>
    <row r="43" spans="1:58" ht="15.75">
      <c r="A43" s="113" t="s">
        <v>171</v>
      </c>
      <c r="B43" s="21">
        <v>10551000</v>
      </c>
      <c r="C43" s="21">
        <v>10709000</v>
      </c>
      <c r="D43" s="117">
        <v>11031000</v>
      </c>
      <c r="E43" s="470">
        <f t="shared" si="0"/>
        <v>3.00681669623681</v>
      </c>
      <c r="F43" s="199"/>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98"/>
      <c r="AO43" s="98"/>
      <c r="AP43" s="98"/>
      <c r="AQ43" s="98"/>
      <c r="AR43" s="98"/>
      <c r="AS43" s="98"/>
      <c r="AT43" s="98"/>
      <c r="AU43" s="98"/>
      <c r="AV43" s="98"/>
      <c r="AW43" s="98"/>
      <c r="AX43" s="98"/>
      <c r="AY43" s="98"/>
      <c r="AZ43" s="98"/>
      <c r="BA43" s="98"/>
      <c r="BB43" s="98"/>
      <c r="BC43" s="98"/>
      <c r="BD43" s="98"/>
      <c r="BE43" s="98"/>
      <c r="BF43" s="98"/>
    </row>
    <row r="44" spans="1:58" ht="15.75">
      <c r="A44" s="113" t="s">
        <v>165</v>
      </c>
      <c r="B44" s="21">
        <v>67434000</v>
      </c>
      <c r="C44" s="21">
        <v>71797000</v>
      </c>
      <c r="D44" s="117">
        <v>69785000</v>
      </c>
      <c r="E44" s="470">
        <f t="shared" si="0"/>
        <v>-2.802345501901194</v>
      </c>
      <c r="F44" s="199"/>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98"/>
      <c r="AO44" s="98"/>
      <c r="AP44" s="98"/>
      <c r="AQ44" s="98"/>
      <c r="AR44" s="98"/>
      <c r="AS44" s="98"/>
      <c r="AT44" s="98"/>
      <c r="AU44" s="98"/>
      <c r="AV44" s="98"/>
      <c r="AW44" s="98"/>
      <c r="AX44" s="98"/>
      <c r="AY44" s="98"/>
      <c r="AZ44" s="98"/>
      <c r="BA44" s="98"/>
      <c r="BB44" s="98"/>
      <c r="BC44" s="98"/>
      <c r="BD44" s="98"/>
      <c r="BE44" s="98"/>
      <c r="BF44" s="98"/>
    </row>
    <row r="45" spans="1:58" ht="15.75">
      <c r="A45" s="113" t="s">
        <v>169</v>
      </c>
      <c r="B45" s="21">
        <v>0</v>
      </c>
      <c r="C45" s="21">
        <v>0</v>
      </c>
      <c r="D45" s="117">
        <v>0</v>
      </c>
      <c r="E45" s="470">
        <f t="shared" si="0"/>
        <v>0</v>
      </c>
      <c r="F45" s="199"/>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98"/>
      <c r="AO45" s="98"/>
      <c r="AP45" s="98"/>
      <c r="AQ45" s="98"/>
      <c r="AR45" s="98"/>
      <c r="AS45" s="98"/>
      <c r="AT45" s="98"/>
      <c r="AU45" s="98"/>
      <c r="AV45" s="98"/>
      <c r="AW45" s="98"/>
      <c r="AX45" s="98"/>
      <c r="AY45" s="98"/>
      <c r="AZ45" s="98"/>
      <c r="BA45" s="98"/>
      <c r="BB45" s="98"/>
      <c r="BC45" s="98"/>
      <c r="BD45" s="98"/>
      <c r="BE45" s="98"/>
      <c r="BF45" s="98"/>
    </row>
    <row r="46" spans="1:58" ht="15.75">
      <c r="A46" s="113" t="s">
        <v>173</v>
      </c>
      <c r="B46" s="21">
        <v>799000</v>
      </c>
      <c r="C46" s="21">
        <v>815000</v>
      </c>
      <c r="D46" s="117">
        <v>839000</v>
      </c>
      <c r="E46" s="470">
        <f t="shared" si="0"/>
        <v>2.9447852760736195</v>
      </c>
      <c r="F46" s="199"/>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98"/>
      <c r="AO46" s="98"/>
      <c r="AP46" s="98"/>
      <c r="AQ46" s="98"/>
      <c r="AR46" s="98"/>
      <c r="AS46" s="98"/>
      <c r="AT46" s="98"/>
      <c r="AU46" s="98"/>
      <c r="AV46" s="98"/>
      <c r="AW46" s="98"/>
      <c r="AX46" s="98"/>
      <c r="AY46" s="98"/>
      <c r="AZ46" s="98"/>
      <c r="BA46" s="98"/>
      <c r="BB46" s="98"/>
      <c r="BC46" s="98"/>
      <c r="BD46" s="98"/>
      <c r="BE46" s="98"/>
      <c r="BF46" s="98"/>
    </row>
    <row r="47" spans="1:58" ht="15.75">
      <c r="A47" s="119" t="s">
        <v>176</v>
      </c>
      <c r="B47" s="120">
        <v>0</v>
      </c>
      <c r="C47" s="120">
        <v>0</v>
      </c>
      <c r="D47" s="121">
        <v>0</v>
      </c>
      <c r="E47" s="471">
        <f t="shared" si="0"/>
        <v>0</v>
      </c>
      <c r="F47" s="199"/>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98"/>
      <c r="AO47" s="98"/>
      <c r="AP47" s="98"/>
      <c r="AQ47" s="98"/>
      <c r="AR47" s="98"/>
      <c r="AS47" s="98"/>
      <c r="AT47" s="98"/>
      <c r="AU47" s="98"/>
      <c r="AV47" s="98"/>
      <c r="AW47" s="98"/>
      <c r="AX47" s="98"/>
      <c r="AY47" s="98"/>
      <c r="AZ47" s="98"/>
      <c r="BA47" s="98"/>
      <c r="BB47" s="98"/>
      <c r="BC47" s="98"/>
      <c r="BD47" s="98"/>
      <c r="BE47" s="98"/>
      <c r="BF47" s="98"/>
    </row>
    <row r="48" spans="1:58" ht="15.75">
      <c r="A48" s="122" t="s">
        <v>186</v>
      </c>
      <c r="B48" s="123">
        <f>SUM(B35:B47)</f>
        <v>168816000</v>
      </c>
      <c r="C48" s="123">
        <f>SUM(C35:C47)</f>
        <v>176449000</v>
      </c>
      <c r="D48" s="124">
        <f>SUM(D35:D47)</f>
        <v>180083000</v>
      </c>
      <c r="E48" s="472">
        <f t="shared" si="0"/>
        <v>2.0595186144438338</v>
      </c>
      <c r="F48" s="199"/>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98"/>
      <c r="AO48" s="98"/>
      <c r="AP48" s="98"/>
      <c r="AQ48" s="98"/>
      <c r="AR48" s="98"/>
      <c r="AS48" s="98"/>
      <c r="AT48" s="98"/>
      <c r="AU48" s="98"/>
      <c r="AV48" s="98"/>
      <c r="AW48" s="98"/>
      <c r="AX48" s="98"/>
      <c r="AY48" s="98"/>
      <c r="AZ48" s="98"/>
      <c r="BA48" s="98"/>
      <c r="BB48" s="98"/>
      <c r="BC48" s="98"/>
      <c r="BD48" s="98"/>
      <c r="BE48" s="98"/>
      <c r="BF48" s="98"/>
    </row>
    <row r="49" spans="1:58" ht="15.75">
      <c r="A49" s="113" t="s">
        <v>189</v>
      </c>
      <c r="B49" s="21">
        <v>34000</v>
      </c>
      <c r="C49" s="21">
        <v>35000</v>
      </c>
      <c r="D49" s="117">
        <v>36000</v>
      </c>
      <c r="E49" s="470">
        <f t="shared" si="0"/>
        <v>2.857142857142857</v>
      </c>
      <c r="F49" s="199"/>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98"/>
      <c r="AO49" s="98"/>
      <c r="AP49" s="98"/>
      <c r="AQ49" s="98"/>
      <c r="AR49" s="98"/>
      <c r="AS49" s="98"/>
      <c r="AT49" s="98"/>
      <c r="AU49" s="98"/>
      <c r="AV49" s="98"/>
      <c r="AW49" s="98"/>
      <c r="AX49" s="98"/>
      <c r="AY49" s="98"/>
      <c r="AZ49" s="98"/>
      <c r="BA49" s="98"/>
      <c r="BB49" s="98"/>
      <c r="BC49" s="98"/>
      <c r="BD49" s="98"/>
      <c r="BE49" s="98"/>
      <c r="BF49" s="98"/>
    </row>
    <row r="50" spans="1:58" ht="15.75">
      <c r="A50" s="119" t="s">
        <v>192</v>
      </c>
      <c r="B50" s="120">
        <v>4802000</v>
      </c>
      <c r="C50" s="120">
        <v>4933000</v>
      </c>
      <c r="D50" s="121">
        <v>5029000</v>
      </c>
      <c r="E50" s="471">
        <f t="shared" si="0"/>
        <v>1.9460774376647072</v>
      </c>
      <c r="F50" s="199"/>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98"/>
      <c r="AO50" s="98"/>
      <c r="AP50" s="98"/>
      <c r="AQ50" s="98"/>
      <c r="AR50" s="98"/>
      <c r="AS50" s="98"/>
      <c r="AT50" s="98"/>
      <c r="AU50" s="98"/>
      <c r="AV50" s="98"/>
      <c r="AW50" s="98"/>
      <c r="AX50" s="98"/>
      <c r="AY50" s="98"/>
      <c r="AZ50" s="98"/>
      <c r="BA50" s="98"/>
      <c r="BB50" s="98"/>
      <c r="BC50" s="98"/>
      <c r="BD50" s="98"/>
      <c r="BE50" s="98"/>
      <c r="BF50" s="98"/>
    </row>
    <row r="51" spans="1:58" ht="15.75">
      <c r="A51" s="122" t="s">
        <v>195</v>
      </c>
      <c r="B51" s="123">
        <f>B49+B50</f>
        <v>4836000</v>
      </c>
      <c r="C51" s="123">
        <f>C49+C50</f>
        <v>4968000</v>
      </c>
      <c r="D51" s="124">
        <f>D49+D50</f>
        <v>5065000</v>
      </c>
      <c r="E51" s="472">
        <f t="shared" si="0"/>
        <v>1.9524959742351047</v>
      </c>
      <c r="F51" s="199"/>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98"/>
      <c r="AO51" s="98"/>
      <c r="AP51" s="98"/>
      <c r="AQ51" s="98"/>
      <c r="AR51" s="98"/>
      <c r="AS51" s="98"/>
      <c r="AT51" s="98"/>
      <c r="AU51" s="98"/>
      <c r="AV51" s="98"/>
      <c r="AW51" s="98"/>
      <c r="AX51" s="98"/>
      <c r="AY51" s="98"/>
      <c r="AZ51" s="98"/>
      <c r="BA51" s="98"/>
      <c r="BB51" s="98"/>
      <c r="BC51" s="98"/>
      <c r="BD51" s="98"/>
      <c r="BE51" s="98"/>
      <c r="BF51" s="98"/>
    </row>
    <row r="52" spans="1:58" ht="15.75">
      <c r="A52" s="113" t="s">
        <v>184</v>
      </c>
      <c r="B52" s="21">
        <v>4911000</v>
      </c>
      <c r="C52" s="21">
        <v>5149000</v>
      </c>
      <c r="D52" s="117">
        <v>5251000</v>
      </c>
      <c r="E52" s="470">
        <f t="shared" si="0"/>
        <v>1.9809671780928337</v>
      </c>
      <c r="F52" s="199"/>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98"/>
      <c r="AO52" s="98"/>
      <c r="AP52" s="98"/>
      <c r="AQ52" s="98"/>
      <c r="AR52" s="98"/>
      <c r="AS52" s="98"/>
      <c r="AT52" s="98"/>
      <c r="AU52" s="98"/>
      <c r="AV52" s="98"/>
      <c r="AW52" s="98"/>
      <c r="AX52" s="98"/>
      <c r="AY52" s="98"/>
      <c r="AZ52" s="98"/>
      <c r="BA52" s="98"/>
      <c r="BB52" s="98"/>
      <c r="BC52" s="98"/>
      <c r="BD52" s="98"/>
      <c r="BE52" s="98"/>
      <c r="BF52" s="98"/>
    </row>
    <row r="53" spans="1:58" ht="15.75">
      <c r="A53" s="113" t="s">
        <v>187</v>
      </c>
      <c r="B53" s="21">
        <v>0</v>
      </c>
      <c r="C53" s="21">
        <v>0</v>
      </c>
      <c r="D53" s="117">
        <v>0</v>
      </c>
      <c r="E53" s="470">
        <f t="shared" si="0"/>
        <v>0</v>
      </c>
      <c r="F53" s="199"/>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98"/>
      <c r="AO53" s="98"/>
      <c r="AP53" s="98"/>
      <c r="AQ53" s="98"/>
      <c r="AR53" s="98"/>
      <c r="AS53" s="98"/>
      <c r="AT53" s="98"/>
      <c r="AU53" s="98"/>
      <c r="AV53" s="98"/>
      <c r="AW53" s="98"/>
      <c r="AX53" s="98"/>
      <c r="AY53" s="98"/>
      <c r="AZ53" s="98"/>
      <c r="BA53" s="98"/>
      <c r="BB53" s="98"/>
      <c r="BC53" s="98"/>
      <c r="BD53" s="98"/>
      <c r="BE53" s="98"/>
      <c r="BF53" s="98"/>
    </row>
    <row r="54" spans="1:58" ht="15.75">
      <c r="A54" s="113" t="s">
        <v>190</v>
      </c>
      <c r="B54" s="21">
        <v>0</v>
      </c>
      <c r="C54" s="21">
        <v>0</v>
      </c>
      <c r="D54" s="117">
        <v>0</v>
      </c>
      <c r="E54" s="470">
        <f t="shared" si="0"/>
        <v>0</v>
      </c>
      <c r="F54" s="199"/>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98"/>
      <c r="AO54" s="98"/>
      <c r="AP54" s="98"/>
      <c r="AQ54" s="98"/>
      <c r="AR54" s="98"/>
      <c r="AS54" s="98"/>
      <c r="AT54" s="98"/>
      <c r="AU54" s="98"/>
      <c r="AV54" s="98"/>
      <c r="AW54" s="98"/>
      <c r="AX54" s="98"/>
      <c r="AY54" s="98"/>
      <c r="AZ54" s="98"/>
      <c r="BA54" s="98"/>
      <c r="BB54" s="98"/>
      <c r="BC54" s="98"/>
      <c r="BD54" s="98"/>
      <c r="BE54" s="98"/>
      <c r="BF54" s="98"/>
    </row>
    <row r="55" spans="1:58" ht="15.75">
      <c r="A55" s="113" t="s">
        <v>193</v>
      </c>
      <c r="B55" s="21">
        <v>735903000</v>
      </c>
      <c r="C55" s="21">
        <v>752584000</v>
      </c>
      <c r="D55" s="117">
        <v>775440000</v>
      </c>
      <c r="E55" s="470">
        <f t="shared" si="0"/>
        <v>3.0370031783827454</v>
      </c>
      <c r="F55" s="199"/>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98"/>
      <c r="AO55" s="98"/>
      <c r="AP55" s="98"/>
      <c r="AQ55" s="98"/>
      <c r="AR55" s="98"/>
      <c r="AS55" s="98"/>
      <c r="AT55" s="98"/>
      <c r="AU55" s="98"/>
      <c r="AV55" s="98"/>
      <c r="AW55" s="98"/>
      <c r="AX55" s="98"/>
      <c r="AY55" s="98"/>
      <c r="AZ55" s="98"/>
      <c r="BA55" s="98"/>
      <c r="BB55" s="98"/>
      <c r="BC55" s="98"/>
      <c r="BD55" s="98"/>
      <c r="BE55" s="98"/>
      <c r="BF55" s="98"/>
    </row>
    <row r="56" spans="1:58" ht="15.75">
      <c r="A56" s="113" t="s">
        <v>196</v>
      </c>
      <c r="B56" s="21">
        <v>0</v>
      </c>
      <c r="C56" s="21">
        <v>0</v>
      </c>
      <c r="D56" s="117">
        <v>0</v>
      </c>
      <c r="E56" s="470">
        <f t="shared" si="0"/>
        <v>0</v>
      </c>
      <c r="F56" s="199"/>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98"/>
      <c r="AO56" s="98"/>
      <c r="AP56" s="98"/>
      <c r="AQ56" s="98"/>
      <c r="AR56" s="98"/>
      <c r="AS56" s="98"/>
      <c r="AT56" s="98"/>
      <c r="AU56" s="98"/>
      <c r="AV56" s="98"/>
      <c r="AW56" s="98"/>
      <c r="AX56" s="98"/>
      <c r="AY56" s="98"/>
      <c r="AZ56" s="98"/>
      <c r="BA56" s="98"/>
      <c r="BB56" s="98"/>
      <c r="BC56" s="98"/>
      <c r="BD56" s="98"/>
      <c r="BE56" s="98"/>
      <c r="BF56" s="98"/>
    </row>
    <row r="57" spans="1:58" ht="15.75">
      <c r="A57" s="113" t="s">
        <v>198</v>
      </c>
      <c r="B57" s="21">
        <v>1000</v>
      </c>
      <c r="C57" s="21">
        <v>2000</v>
      </c>
      <c r="D57" s="117">
        <v>2000</v>
      </c>
      <c r="E57" s="470">
        <f t="shared" si="0"/>
        <v>0</v>
      </c>
      <c r="F57" s="199"/>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98"/>
      <c r="AO57" s="98"/>
      <c r="AP57" s="98"/>
      <c r="AQ57" s="98"/>
      <c r="AR57" s="98"/>
      <c r="AS57" s="98"/>
      <c r="AT57" s="98"/>
      <c r="AU57" s="98"/>
      <c r="AV57" s="98"/>
      <c r="AW57" s="98"/>
      <c r="AX57" s="98"/>
      <c r="AY57" s="98"/>
      <c r="AZ57" s="98"/>
      <c r="BA57" s="98"/>
      <c r="BB57" s="98"/>
      <c r="BC57" s="98"/>
      <c r="BD57" s="98"/>
      <c r="BE57" s="98"/>
      <c r="BF57" s="98"/>
    </row>
    <row r="58" spans="1:58" ht="15.75">
      <c r="A58" s="119" t="s">
        <v>200</v>
      </c>
      <c r="B58" s="120">
        <v>0</v>
      </c>
      <c r="C58" s="120">
        <v>0</v>
      </c>
      <c r="D58" s="121">
        <v>0</v>
      </c>
      <c r="E58" s="471">
        <f t="shared" si="0"/>
        <v>0</v>
      </c>
      <c r="F58" s="199"/>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98"/>
      <c r="AO58" s="98"/>
      <c r="AP58" s="98"/>
      <c r="AQ58" s="98"/>
      <c r="AR58" s="98"/>
      <c r="AS58" s="98"/>
      <c r="AT58" s="98"/>
      <c r="AU58" s="98"/>
      <c r="AV58" s="98"/>
      <c r="AW58" s="98"/>
      <c r="AX58" s="98"/>
      <c r="AY58" s="98"/>
      <c r="AZ58" s="98"/>
      <c r="BA58" s="98"/>
      <c r="BB58" s="98"/>
      <c r="BC58" s="98"/>
      <c r="BD58" s="98"/>
      <c r="BE58" s="98"/>
      <c r="BF58" s="98"/>
    </row>
    <row r="59" spans="1:58" ht="15.75">
      <c r="A59" s="122" t="s">
        <v>9</v>
      </c>
      <c r="B59" s="473">
        <f>B27+SUM(B28:B32)+B34+B48+SUM(B51:B58)</f>
        <v>964945000</v>
      </c>
      <c r="C59" s="473">
        <f>C27+SUM(C28:C32)+C34+C48+SUM(C51:C58)</f>
        <v>990787000</v>
      </c>
      <c r="D59" s="474">
        <f>D27+SUM(D28:D32)+D34+D48+SUM(D51:D58)</f>
        <v>1019060000</v>
      </c>
      <c r="E59" s="472">
        <f t="shared" si="0"/>
        <v>2.853590125829265</v>
      </c>
      <c r="F59" s="199"/>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98"/>
      <c r="AO59" s="98"/>
      <c r="AP59" s="98"/>
      <c r="AQ59" s="98"/>
      <c r="AR59" s="98"/>
      <c r="AS59" s="98"/>
      <c r="AT59" s="98"/>
      <c r="AU59" s="98"/>
      <c r="AV59" s="98"/>
      <c r="AW59" s="98"/>
      <c r="AX59" s="98"/>
      <c r="AY59" s="98"/>
      <c r="AZ59" s="98"/>
      <c r="BA59" s="98"/>
      <c r="BB59" s="98"/>
      <c r="BC59" s="98"/>
      <c r="BD59" s="98"/>
      <c r="BE59" s="98"/>
      <c r="BF59" s="98"/>
    </row>
    <row r="60" spans="1:58" ht="15.75">
      <c r="A60" s="11"/>
      <c r="B60" s="201"/>
      <c r="C60" s="186"/>
      <c r="D60" s="201"/>
      <c r="E60" s="146"/>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98"/>
      <c r="AO60" s="98"/>
      <c r="AP60" s="98"/>
      <c r="AQ60" s="98"/>
      <c r="AR60" s="98"/>
      <c r="AS60" s="98"/>
      <c r="AT60" s="98"/>
      <c r="AU60" s="98"/>
      <c r="AV60" s="98"/>
      <c r="AW60" s="98"/>
      <c r="AX60" s="98"/>
      <c r="AY60" s="98"/>
      <c r="AZ60" s="98"/>
      <c r="BA60" s="98"/>
      <c r="BB60" s="98"/>
      <c r="BC60" s="98"/>
      <c r="BD60" s="98"/>
      <c r="BE60" s="98"/>
      <c r="BF60" s="98"/>
    </row>
    <row r="61" spans="1:58" ht="15.75">
      <c r="A61" s="147" t="s">
        <v>203</v>
      </c>
      <c r="B61" s="148"/>
      <c r="C61" s="148"/>
      <c r="D61" s="148"/>
      <c r="E61" s="149"/>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98"/>
      <c r="AO61" s="98"/>
      <c r="AP61" s="98"/>
      <c r="AQ61" s="98"/>
      <c r="AR61" s="98"/>
      <c r="AS61" s="98"/>
      <c r="AT61" s="98"/>
      <c r="AU61" s="98"/>
      <c r="AV61" s="98"/>
      <c r="AW61" s="98"/>
      <c r="AX61" s="98"/>
      <c r="AY61" s="98"/>
      <c r="AZ61" s="98"/>
      <c r="BA61" s="98"/>
      <c r="BB61" s="98"/>
      <c r="BC61" s="98"/>
      <c r="BD61" s="98"/>
      <c r="BE61" s="98"/>
      <c r="BF61" s="98"/>
    </row>
    <row r="62" spans="1:58" ht="15.7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98"/>
      <c r="AO62" s="98"/>
      <c r="AP62" s="98"/>
      <c r="AQ62" s="98"/>
      <c r="AR62" s="98"/>
      <c r="AS62" s="98"/>
      <c r="AT62" s="98"/>
      <c r="AU62" s="98"/>
      <c r="AV62" s="98"/>
      <c r="AW62" s="98"/>
      <c r="AX62" s="98"/>
      <c r="AY62" s="98"/>
      <c r="AZ62" s="98"/>
      <c r="BA62" s="98"/>
      <c r="BB62" s="98"/>
      <c r="BC62" s="98"/>
      <c r="BD62" s="98"/>
      <c r="BE62" s="98"/>
      <c r="BF62" s="98"/>
    </row>
    <row r="63" spans="1:58" ht="15.7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98"/>
      <c r="AO63" s="98"/>
      <c r="AP63" s="98"/>
      <c r="AQ63" s="98"/>
      <c r="AR63" s="98"/>
      <c r="AS63" s="98"/>
      <c r="AT63" s="98"/>
      <c r="AU63" s="98"/>
      <c r="AV63" s="98"/>
      <c r="AW63" s="98"/>
      <c r="AX63" s="98"/>
      <c r="AY63" s="98"/>
      <c r="AZ63" s="98"/>
      <c r="BA63" s="98"/>
      <c r="BB63" s="98"/>
      <c r="BC63" s="98"/>
      <c r="BD63" s="98"/>
      <c r="BE63" s="98"/>
      <c r="BF63" s="98"/>
    </row>
    <row r="64" spans="1:58" ht="15.7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98"/>
      <c r="AO64" s="98"/>
      <c r="AP64" s="98"/>
      <c r="AQ64" s="98"/>
      <c r="AR64" s="98"/>
      <c r="AS64" s="98"/>
      <c r="AT64" s="98"/>
      <c r="AU64" s="98"/>
      <c r="AV64" s="98"/>
      <c r="AW64" s="98"/>
      <c r="AX64" s="98"/>
      <c r="AY64" s="98"/>
      <c r="AZ64" s="98"/>
      <c r="BA64" s="98"/>
      <c r="BB64" s="98"/>
      <c r="BC64" s="98"/>
      <c r="BD64" s="98"/>
      <c r="BE64" s="98"/>
      <c r="BF64" s="98"/>
    </row>
  </sheetData>
  <mergeCells count="1">
    <mergeCell ref="A13:D13"/>
  </mergeCells>
  <printOptions/>
  <pageMargins left="1" right="1" top="1" bottom="1" header="0.5" footer="0.5"/>
  <pageSetup fitToHeight="1" fitToWidth="1" horizontalDpi="600" verticalDpi="600" orientation="portrait" scale="80" r:id="rId1"/>
  <rowBreaks count="2" manualBreakCount="2">
    <brk id="47" max="255" man="1"/>
    <brk id="59" max="255" man="1"/>
  </rowBreaks>
</worksheet>
</file>

<file path=xl/worksheets/sheet6.xml><?xml version="1.0" encoding="utf-8"?>
<worksheet xmlns="http://schemas.openxmlformats.org/spreadsheetml/2006/main" xmlns:r="http://schemas.openxmlformats.org/officeDocument/2006/relationships">
  <sheetPr codeName="Sheet16">
    <pageSetUpPr fitToPage="1"/>
  </sheetPr>
  <dimension ref="B2:F37"/>
  <sheetViews>
    <sheetView showGridLines="0" defaultGridColor="0" zoomScale="80" zoomScaleNormal="80" colorId="9" workbookViewId="0" topLeftCell="A1">
      <selection activeCell="B2" sqref="B2:F2"/>
    </sheetView>
  </sheetViews>
  <sheetFormatPr defaultColWidth="8.88671875" defaultRowHeight="15"/>
  <cols>
    <col min="1" max="1" width="2.10546875" style="0" customWidth="1"/>
    <col min="2" max="2" width="38.21484375" style="0" customWidth="1"/>
    <col min="3" max="4" width="13.77734375" style="0" customWidth="1"/>
    <col min="5" max="5" width="10.77734375" style="0" customWidth="1"/>
    <col min="6" max="6" width="9.77734375" style="0" hidden="1" customWidth="1"/>
  </cols>
  <sheetData>
    <row r="2" spans="2:6" ht="15.75" customHeight="1">
      <c r="B2" s="651" t="s">
        <v>0</v>
      </c>
      <c r="C2" s="652"/>
      <c r="D2" s="652"/>
      <c r="E2" s="652"/>
      <c r="F2" s="653"/>
    </row>
    <row r="3" spans="2:6" ht="15.75">
      <c r="B3" s="643" t="str">
        <f>OBLIGATION!B2</f>
        <v>National Institute on Drug Abuse</v>
      </c>
      <c r="C3" s="644"/>
      <c r="D3" s="644"/>
      <c r="E3" s="644"/>
      <c r="F3" s="645"/>
    </row>
    <row r="4" spans="2:6" ht="15.75">
      <c r="B4" s="600"/>
      <c r="C4" s="601"/>
      <c r="D4" s="601"/>
      <c r="E4" s="601"/>
      <c r="F4" s="602"/>
    </row>
    <row r="5" spans="2:6" ht="16.5" thickBot="1">
      <c r="B5" s="654" t="s">
        <v>100</v>
      </c>
      <c r="C5" s="655"/>
      <c r="D5" s="655"/>
      <c r="E5" s="655"/>
      <c r="F5" s="656"/>
    </row>
    <row r="6" spans="2:6" ht="15.75" customHeight="1">
      <c r="B6" s="33"/>
      <c r="C6" s="566" t="s">
        <v>370</v>
      </c>
      <c r="D6" s="5"/>
      <c r="E6" s="37"/>
      <c r="F6" s="6"/>
    </row>
    <row r="7" spans="2:6" ht="15.75" customHeight="1">
      <c r="B7" s="42"/>
      <c r="C7" s="566" t="s">
        <v>424</v>
      </c>
      <c r="D7" s="333" t="s">
        <v>413</v>
      </c>
      <c r="E7" s="378" t="s">
        <v>89</v>
      </c>
      <c r="F7" s="49" t="s">
        <v>90</v>
      </c>
    </row>
    <row r="8" spans="2:6" ht="15.75" customHeight="1" thickBot="1">
      <c r="B8" s="38" t="s">
        <v>104</v>
      </c>
      <c r="C8" s="567" t="s">
        <v>425</v>
      </c>
      <c r="D8" s="8" t="s">
        <v>4</v>
      </c>
      <c r="E8" s="115" t="s">
        <v>91</v>
      </c>
      <c r="F8" s="38" t="s">
        <v>54</v>
      </c>
    </row>
    <row r="9" spans="2:6" ht="15.75">
      <c r="B9" s="374" t="s">
        <v>106</v>
      </c>
      <c r="C9" s="37"/>
      <c r="D9" s="377"/>
      <c r="E9" s="377"/>
      <c r="F9" s="375"/>
    </row>
    <row r="10" spans="2:6" ht="15.75" customHeight="1">
      <c r="B10" s="42" t="s">
        <v>110</v>
      </c>
      <c r="C10" s="107">
        <f>'OC Worksheet'!C18</f>
        <v>25426000</v>
      </c>
      <c r="D10" s="107">
        <f>'OC Worksheet'!D18</f>
        <v>26201000</v>
      </c>
      <c r="E10" s="107">
        <f aca="true" t="shared" si="0" ref="E10:E32">D10-C10</f>
        <v>775000</v>
      </c>
      <c r="F10" s="66">
        <f aca="true" t="shared" si="1" ref="F10:F22">IF(C10=0,0,(D10-C10)/C10*100)</f>
        <v>3.0480610398804373</v>
      </c>
    </row>
    <row r="11" spans="2:6" ht="15.75" customHeight="1">
      <c r="B11" s="42" t="s">
        <v>113</v>
      </c>
      <c r="C11" s="101">
        <f>'OC Worksheet'!C19</f>
        <v>5665000</v>
      </c>
      <c r="D11" s="101">
        <f>'OC Worksheet'!D19</f>
        <v>5849000</v>
      </c>
      <c r="E11" s="101">
        <f t="shared" si="0"/>
        <v>184000</v>
      </c>
      <c r="F11" s="66">
        <f t="shared" si="1"/>
        <v>3.24801412180053</v>
      </c>
    </row>
    <row r="12" spans="2:6" ht="15.75" customHeight="1">
      <c r="B12" s="42" t="s">
        <v>115</v>
      </c>
      <c r="C12" s="101">
        <f>'OC Worksheet'!C20</f>
        <v>1055000</v>
      </c>
      <c r="D12" s="101">
        <f>'OC Worksheet'!D20</f>
        <v>1093000</v>
      </c>
      <c r="E12" s="101">
        <f t="shared" si="0"/>
        <v>38000</v>
      </c>
      <c r="F12" s="66">
        <f t="shared" si="1"/>
        <v>3.6018957345971563</v>
      </c>
    </row>
    <row r="13" spans="2:6" ht="15.75" customHeight="1">
      <c r="B13" s="42" t="s">
        <v>377</v>
      </c>
      <c r="C13" s="101">
        <f>'OC Worksheet'!C21</f>
        <v>1606000</v>
      </c>
      <c r="D13" s="101">
        <f>'OC Worksheet'!D21</f>
        <v>1664000</v>
      </c>
      <c r="E13" s="101">
        <f t="shared" si="0"/>
        <v>58000</v>
      </c>
      <c r="F13" s="66">
        <f t="shared" si="1"/>
        <v>3.61145703611457</v>
      </c>
    </row>
    <row r="14" spans="2:6" ht="15.75" customHeight="1" thickBot="1">
      <c r="B14" s="44" t="s">
        <v>117</v>
      </c>
      <c r="C14" s="125">
        <f>'OC Worksheet'!C22</f>
        <v>2817000</v>
      </c>
      <c r="D14" s="125">
        <f>'OC Worksheet'!D22</f>
        <v>2902000</v>
      </c>
      <c r="E14" s="125">
        <f t="shared" si="0"/>
        <v>85000</v>
      </c>
      <c r="F14" s="127">
        <f t="shared" si="1"/>
        <v>3.017394391196308</v>
      </c>
    </row>
    <row r="15" spans="2:6" ht="18" customHeight="1" thickBot="1">
      <c r="B15" s="133" t="s">
        <v>119</v>
      </c>
      <c r="C15" s="134">
        <f>SUM(C10:C14)</f>
        <v>36569000</v>
      </c>
      <c r="D15" s="134">
        <f>SUM(D10:D14)</f>
        <v>37709000</v>
      </c>
      <c r="E15" s="134">
        <f t="shared" si="0"/>
        <v>1140000</v>
      </c>
      <c r="F15" s="136">
        <f t="shared" si="1"/>
        <v>3.1173945144794772</v>
      </c>
    </row>
    <row r="16" spans="2:6" ht="15">
      <c r="B16" s="42" t="s">
        <v>410</v>
      </c>
      <c r="C16" s="101">
        <f>'OC Worksheet'!C24</f>
        <v>7810000</v>
      </c>
      <c r="D16" s="101">
        <f>'OC Worksheet'!D24</f>
        <v>8044000</v>
      </c>
      <c r="E16" s="101">
        <f t="shared" si="0"/>
        <v>234000</v>
      </c>
      <c r="F16" s="66">
        <f t="shared" si="1"/>
        <v>2.9961587708066584</v>
      </c>
    </row>
    <row r="17" spans="2:6" ht="15">
      <c r="B17" s="42" t="s">
        <v>411</v>
      </c>
      <c r="C17" s="101">
        <f>'OC Worksheet'!C25</f>
        <v>819000</v>
      </c>
      <c r="D17" s="101">
        <f>'OC Worksheet'!D25</f>
        <v>849000</v>
      </c>
      <c r="E17" s="101">
        <f>D17-C17</f>
        <v>30000</v>
      </c>
      <c r="F17" s="66">
        <f>IF(C17=0,0,(D17-C17)/C17*100)</f>
        <v>3.6630036630036633</v>
      </c>
    </row>
    <row r="18" spans="2:6" ht="15.75" thickBot="1">
      <c r="B18" s="44" t="s">
        <v>123</v>
      </c>
      <c r="C18" s="125">
        <f>'OC Worksheet'!C26</f>
        <v>0</v>
      </c>
      <c r="D18" s="125">
        <f>'OC Worksheet'!D26</f>
        <v>0</v>
      </c>
      <c r="E18" s="125">
        <f t="shared" si="0"/>
        <v>0</v>
      </c>
      <c r="F18" s="127">
        <f t="shared" si="1"/>
        <v>0</v>
      </c>
    </row>
    <row r="19" spans="2:6" ht="16.5" thickBot="1">
      <c r="B19" s="137" t="s">
        <v>120</v>
      </c>
      <c r="C19" s="131">
        <f>SUM(C15:C18)</f>
        <v>45198000</v>
      </c>
      <c r="D19" s="131">
        <f>SUM(D15:D18)</f>
        <v>46602000</v>
      </c>
      <c r="E19" s="131">
        <f t="shared" si="0"/>
        <v>1404000</v>
      </c>
      <c r="F19" s="139">
        <f t="shared" si="1"/>
        <v>3.106332138590203</v>
      </c>
    </row>
    <row r="20" spans="2:6" ht="15">
      <c r="B20" s="42" t="s">
        <v>127</v>
      </c>
      <c r="C20" s="101">
        <f>'OC Worksheet'!C28</f>
        <v>1299000</v>
      </c>
      <c r="D20" s="101">
        <f>'OC Worksheet'!D28</f>
        <v>1325000</v>
      </c>
      <c r="E20" s="101">
        <f t="shared" si="0"/>
        <v>26000</v>
      </c>
      <c r="F20" s="66">
        <f t="shared" si="1"/>
        <v>2.001539645881447</v>
      </c>
    </row>
    <row r="21" spans="2:6" ht="15">
      <c r="B21" s="42" t="s">
        <v>130</v>
      </c>
      <c r="C21" s="101">
        <f>'OC Worksheet'!C29</f>
        <v>100000</v>
      </c>
      <c r="D21" s="101">
        <f>'OC Worksheet'!D29</f>
        <v>103000</v>
      </c>
      <c r="E21" s="101">
        <f t="shared" si="0"/>
        <v>3000</v>
      </c>
      <c r="F21" s="66">
        <f t="shared" si="1"/>
        <v>3</v>
      </c>
    </row>
    <row r="22" spans="2:6" ht="15">
      <c r="B22" s="42" t="s">
        <v>133</v>
      </c>
      <c r="C22" s="101">
        <f>'OC Worksheet'!C31</f>
        <v>3123000</v>
      </c>
      <c r="D22" s="101">
        <f>'OC Worksheet'!D31</f>
        <v>3217000</v>
      </c>
      <c r="E22" s="101">
        <f t="shared" si="0"/>
        <v>94000</v>
      </c>
      <c r="F22" s="66">
        <f t="shared" si="1"/>
        <v>3.009926352865834</v>
      </c>
    </row>
    <row r="23" spans="2:6" ht="15">
      <c r="B23" s="42" t="s">
        <v>136</v>
      </c>
      <c r="C23" s="101"/>
      <c r="D23" s="101"/>
      <c r="E23" s="101"/>
      <c r="F23" s="66"/>
    </row>
    <row r="24" spans="2:6" ht="15">
      <c r="B24" s="42" t="s">
        <v>139</v>
      </c>
      <c r="C24" s="101">
        <f>'OC Worksheet'!C32</f>
        <v>1007000</v>
      </c>
      <c r="D24" s="101">
        <f>'OC Worksheet'!D32</f>
        <v>1038000</v>
      </c>
      <c r="E24" s="101">
        <f t="shared" si="0"/>
        <v>31000</v>
      </c>
      <c r="F24" s="66">
        <f>IF(C24=0,0,(D24-C24)/C24*100)</f>
        <v>3.0784508440913605</v>
      </c>
    </row>
    <row r="25" spans="2:6" ht="15">
      <c r="B25" s="42" t="s">
        <v>142</v>
      </c>
      <c r="C25" s="101">
        <f>'OC Worksheet'!C34</f>
        <v>908000</v>
      </c>
      <c r="D25" s="101">
        <f>'OC Worksheet'!D34</f>
        <v>934000</v>
      </c>
      <c r="E25" s="101">
        <f t="shared" si="0"/>
        <v>26000</v>
      </c>
      <c r="F25" s="66">
        <f>IF(C25=0,0,(D25-C25)/C25*100)</f>
        <v>2.8634361233480177</v>
      </c>
    </row>
    <row r="26" spans="2:6" ht="15.75">
      <c r="B26" s="118" t="s">
        <v>145</v>
      </c>
      <c r="C26" s="101"/>
      <c r="D26" s="101"/>
      <c r="E26" s="101"/>
      <c r="F26" s="66"/>
    </row>
    <row r="27" spans="2:6" ht="15">
      <c r="B27" s="42" t="s">
        <v>149</v>
      </c>
      <c r="C27" s="101">
        <f>'OC Worksheet'!C36</f>
        <v>735000</v>
      </c>
      <c r="D27" s="101">
        <f>'OC Worksheet'!D36</f>
        <v>766000</v>
      </c>
      <c r="E27" s="101">
        <f t="shared" si="0"/>
        <v>31000</v>
      </c>
      <c r="F27" s="66">
        <f aca="true" t="shared" si="2" ref="F27:F35">IF(C27=0,0,(D27-C27)/C27*100)</f>
        <v>4.217687074829931</v>
      </c>
    </row>
    <row r="28" spans="2:6" ht="15">
      <c r="B28" s="42" t="s">
        <v>153</v>
      </c>
      <c r="C28" s="101">
        <f>'OC Worksheet'!C37</f>
        <v>1527000</v>
      </c>
      <c r="D28" s="101">
        <f>'OC Worksheet'!D37</f>
        <v>1718000</v>
      </c>
      <c r="E28" s="101">
        <f t="shared" si="0"/>
        <v>191000</v>
      </c>
      <c r="F28" s="66">
        <f t="shared" si="2"/>
        <v>12.508185985592664</v>
      </c>
    </row>
    <row r="29" spans="2:6" ht="15">
      <c r="B29" s="42" t="s">
        <v>157</v>
      </c>
      <c r="C29" s="101">
        <f>'OC Worksheet'!C41</f>
        <v>43440000</v>
      </c>
      <c r="D29" s="101">
        <f>'OC Worksheet'!D41</f>
        <v>44156000</v>
      </c>
      <c r="E29" s="101">
        <f t="shared" si="0"/>
        <v>716000</v>
      </c>
      <c r="F29" s="66">
        <f t="shared" si="2"/>
        <v>1.6482504604051564</v>
      </c>
    </row>
    <row r="30" spans="2:6" ht="15">
      <c r="B30" s="42" t="s">
        <v>160</v>
      </c>
      <c r="C30" s="101">
        <f>'OC Worksheet'!C43</f>
        <v>10709000</v>
      </c>
      <c r="D30" s="101">
        <f>'OC Worksheet'!D43</f>
        <v>11031000</v>
      </c>
      <c r="E30" s="101">
        <f t="shared" si="0"/>
        <v>322000</v>
      </c>
      <c r="F30" s="66">
        <f t="shared" si="2"/>
        <v>3.00681669623681</v>
      </c>
    </row>
    <row r="31" spans="2:6" ht="15">
      <c r="B31" s="42" t="s">
        <v>164</v>
      </c>
      <c r="C31" s="101">
        <f>'OC Worksheet'!C46</f>
        <v>815000</v>
      </c>
      <c r="D31" s="101">
        <f>'OC Worksheet'!D46</f>
        <v>839000</v>
      </c>
      <c r="E31" s="101">
        <f t="shared" si="0"/>
        <v>24000</v>
      </c>
      <c r="F31" s="66">
        <f t="shared" si="2"/>
        <v>2.9447852760736195</v>
      </c>
    </row>
    <row r="32" spans="2:6" ht="15.75" thickBot="1">
      <c r="B32" s="44" t="s">
        <v>168</v>
      </c>
      <c r="C32" s="125">
        <f>'OC Worksheet'!C47</f>
        <v>0</v>
      </c>
      <c r="D32" s="125">
        <f>'OC Worksheet'!D47</f>
        <v>0</v>
      </c>
      <c r="E32" s="101">
        <f t="shared" si="0"/>
        <v>0</v>
      </c>
      <c r="F32" s="127">
        <f t="shared" si="2"/>
        <v>0</v>
      </c>
    </row>
    <row r="33" spans="2:6" ht="16.5" thickBot="1">
      <c r="B33" s="137" t="s">
        <v>172</v>
      </c>
      <c r="C33" s="131">
        <f>SUM(C27:C32)</f>
        <v>57226000</v>
      </c>
      <c r="D33" s="138">
        <f>SUM(D27:D32)</f>
        <v>58510000</v>
      </c>
      <c r="E33" s="131">
        <f>D33-C33</f>
        <v>1284000</v>
      </c>
      <c r="F33" s="139">
        <f t="shared" si="2"/>
        <v>2.2437353650438614</v>
      </c>
    </row>
    <row r="34" spans="2:6" ht="15.75" thickBot="1">
      <c r="B34" s="44" t="s">
        <v>175</v>
      </c>
      <c r="C34" s="125">
        <f>'OC Worksheet'!C50</f>
        <v>4933000</v>
      </c>
      <c r="D34" s="125">
        <f>'OC Worksheet'!D50</f>
        <v>5029000</v>
      </c>
      <c r="E34" s="125">
        <f>D34-C34</f>
        <v>96000</v>
      </c>
      <c r="F34" s="127">
        <f t="shared" si="2"/>
        <v>1.9460774376647072</v>
      </c>
    </row>
    <row r="35" spans="2:6" ht="16.5" customHeight="1">
      <c r="B35" s="379" t="s">
        <v>178</v>
      </c>
      <c r="C35" s="376">
        <f>SUM(C20:C25)+C33+C34</f>
        <v>68596000</v>
      </c>
      <c r="D35" s="376">
        <f>SUM(D20:D25)+D33+D34</f>
        <v>70156000</v>
      </c>
      <c r="E35" s="376">
        <f>D35-C35</f>
        <v>1560000</v>
      </c>
      <c r="F35" s="380">
        <f t="shared" si="2"/>
        <v>2.274185083678349</v>
      </c>
    </row>
    <row r="36" spans="2:6" ht="10.5" customHeight="1">
      <c r="B36" s="378"/>
      <c r="C36" s="378"/>
      <c r="D36" s="378"/>
      <c r="E36" s="378"/>
      <c r="F36" s="49"/>
    </row>
    <row r="37" spans="2:6" ht="16.5" thickBot="1">
      <c r="B37" s="133" t="s">
        <v>183</v>
      </c>
      <c r="C37" s="134">
        <f>C19+C35</f>
        <v>113794000</v>
      </c>
      <c r="D37" s="135">
        <f>D19+D35</f>
        <v>116758000</v>
      </c>
      <c r="E37" s="134">
        <f>D37-C37</f>
        <v>2964000</v>
      </c>
      <c r="F37" s="136">
        <f>IF(C37=0,0,(D37-C37)/C37*100)</f>
        <v>2.604706750795297</v>
      </c>
    </row>
  </sheetData>
  <mergeCells count="3">
    <mergeCell ref="B2:F2"/>
    <mergeCell ref="B3:F3"/>
    <mergeCell ref="B5:F5"/>
  </mergeCells>
  <printOptions/>
  <pageMargins left="1" right="0.75" top="1" bottom="0" header="0" footer="0"/>
  <pageSetup fitToHeight="1" fitToWidth="1" horizontalDpi="600" verticalDpi="600" orientation="portrait" scale="91" r:id="rId1"/>
  <colBreaks count="1" manualBreakCount="1">
    <brk id="5" max="65535" man="1"/>
  </colBreaks>
</worksheet>
</file>

<file path=xl/worksheets/sheet7.xml><?xml version="1.0" encoding="utf-8"?>
<worksheet xmlns="http://schemas.openxmlformats.org/spreadsheetml/2006/main" xmlns:r="http://schemas.openxmlformats.org/officeDocument/2006/relationships">
  <sheetPr codeName="Sheet18">
    <pageSetUpPr fitToPage="1"/>
  </sheetPr>
  <dimension ref="A2:G60"/>
  <sheetViews>
    <sheetView showGridLines="0" defaultGridColor="0" zoomScale="80" zoomScaleNormal="80" colorId="9" workbookViewId="0" topLeftCell="A2">
      <selection activeCell="B3" sqref="B3:G3"/>
    </sheetView>
  </sheetViews>
  <sheetFormatPr defaultColWidth="8.88671875" defaultRowHeight="15"/>
  <cols>
    <col min="1" max="1" width="4.4453125" style="0" customWidth="1"/>
    <col min="2" max="2" width="5.77734375" style="0" customWidth="1"/>
    <col min="3" max="3" width="38.5546875" style="0" customWidth="1"/>
    <col min="4" max="6" width="12.77734375" style="0" customWidth="1"/>
    <col min="7" max="7" width="9.77734375" style="0" hidden="1" customWidth="1"/>
  </cols>
  <sheetData>
    <row r="2" spans="2:7" ht="15.75">
      <c r="B2" s="643" t="s">
        <v>0</v>
      </c>
      <c r="C2" s="644"/>
      <c r="D2" s="644"/>
      <c r="E2" s="644"/>
      <c r="F2" s="644"/>
      <c r="G2" s="645"/>
    </row>
    <row r="3" spans="2:7" ht="15.75">
      <c r="B3" s="657" t="str">
        <f>OBLIGATION!B2</f>
        <v>National Institute on Drug Abuse</v>
      </c>
      <c r="C3" s="658"/>
      <c r="D3" s="658"/>
      <c r="E3" s="658"/>
      <c r="F3" s="658"/>
      <c r="G3" s="659"/>
    </row>
    <row r="4" spans="2:7" ht="12" customHeight="1">
      <c r="B4" s="270"/>
      <c r="C4" s="271"/>
      <c r="D4" s="271"/>
      <c r="E4" s="271"/>
      <c r="F4" s="271"/>
      <c r="G4" s="2"/>
    </row>
    <row r="5" spans="2:7" ht="16.5" thickBot="1">
      <c r="B5" s="654" t="s">
        <v>88</v>
      </c>
      <c r="C5" s="655"/>
      <c r="D5" s="655"/>
      <c r="E5" s="655"/>
      <c r="F5" s="655"/>
      <c r="G5" s="656"/>
    </row>
    <row r="6" spans="2:7" ht="15.75" customHeight="1">
      <c r="B6" s="72"/>
      <c r="C6" s="86"/>
      <c r="D6" s="566" t="s">
        <v>370</v>
      </c>
      <c r="E6" s="37"/>
      <c r="F6" s="6"/>
      <c r="G6" s="6"/>
    </row>
    <row r="7" spans="2:7" ht="15.75" customHeight="1">
      <c r="B7" s="20"/>
      <c r="C7" s="12"/>
      <c r="D7" s="566" t="s">
        <v>424</v>
      </c>
      <c r="E7" s="378" t="s">
        <v>413</v>
      </c>
      <c r="F7" s="49" t="s">
        <v>89</v>
      </c>
      <c r="G7" s="49" t="s">
        <v>90</v>
      </c>
    </row>
    <row r="8" spans="2:7" ht="15.75" customHeight="1" thickBot="1">
      <c r="B8" s="17"/>
      <c r="C8" s="43"/>
      <c r="D8" s="567" t="s">
        <v>425</v>
      </c>
      <c r="E8" s="38" t="s">
        <v>4</v>
      </c>
      <c r="F8" s="100" t="s">
        <v>91</v>
      </c>
      <c r="G8" s="9" t="s">
        <v>54</v>
      </c>
    </row>
    <row r="9" spans="2:7" ht="15">
      <c r="B9" s="20" t="s">
        <v>92</v>
      </c>
      <c r="C9" s="12"/>
      <c r="D9" s="52"/>
      <c r="E9" s="53"/>
      <c r="F9" s="23"/>
      <c r="G9" s="52"/>
    </row>
    <row r="10" spans="2:7" ht="15">
      <c r="B10" s="20"/>
      <c r="C10" s="12" t="s">
        <v>93</v>
      </c>
      <c r="D10" s="23">
        <v>373</v>
      </c>
      <c r="E10" s="23">
        <v>372</v>
      </c>
      <c r="F10" s="78">
        <f>E10-D10</f>
        <v>-1</v>
      </c>
      <c r="G10" s="65">
        <f>IF(D10=0,0,(+E10-D10)/D10*100)</f>
        <v>-0.2680965147453083</v>
      </c>
    </row>
    <row r="11" spans="1:7" ht="15">
      <c r="A11" s="335"/>
      <c r="B11" s="463"/>
      <c r="C11" s="179" t="s">
        <v>385</v>
      </c>
      <c r="D11" s="101">
        <v>2</v>
      </c>
      <c r="E11" s="101">
        <v>2</v>
      </c>
      <c r="F11" s="78">
        <f>E11-D11</f>
        <v>0</v>
      </c>
      <c r="G11" s="65">
        <f>IF(D11=0,0,(+E11-D11)/D11*100)</f>
        <v>0</v>
      </c>
    </row>
    <row r="12" spans="2:7" ht="10.5" customHeight="1">
      <c r="B12" s="20"/>
      <c r="C12" s="12"/>
      <c r="D12" s="12"/>
      <c r="E12" s="42"/>
      <c r="F12" s="15"/>
      <c r="G12" s="65"/>
    </row>
    <row r="13" spans="2:7" ht="15">
      <c r="B13" s="185"/>
      <c r="C13" s="272" t="s">
        <v>96</v>
      </c>
      <c r="D13" s="77">
        <v>146775</v>
      </c>
      <c r="E13" s="173">
        <v>151178</v>
      </c>
      <c r="F13" s="77">
        <f>E13-D13</f>
        <v>4403</v>
      </c>
      <c r="G13" s="65">
        <f>IF(D13=0,0,(+E13-D13)/D13*100)</f>
        <v>2.9998296712655423</v>
      </c>
    </row>
    <row r="14" spans="2:7" ht="15">
      <c r="B14" s="185"/>
      <c r="C14" s="464" t="s">
        <v>98</v>
      </c>
      <c r="D14" s="105">
        <v>11.5</v>
      </c>
      <c r="E14" s="106">
        <v>11.5</v>
      </c>
      <c r="F14" s="105">
        <f>E14-D14</f>
        <v>0</v>
      </c>
      <c r="G14" s="65">
        <f>IF(D14=0,0,(+E14-D14)/D14*100)</f>
        <v>0</v>
      </c>
    </row>
    <row r="15" spans="2:7" ht="10.5" customHeight="1">
      <c r="B15" s="20"/>
      <c r="C15" s="102"/>
      <c r="D15" s="15"/>
      <c r="E15" s="107"/>
      <c r="F15" s="15"/>
      <c r="G15" s="65"/>
    </row>
    <row r="16" spans="2:7" ht="15">
      <c r="B16" s="185"/>
      <c r="C16" s="464" t="s">
        <v>101</v>
      </c>
      <c r="D16" s="77">
        <v>86952</v>
      </c>
      <c r="E16" s="173">
        <v>89561</v>
      </c>
      <c r="F16" s="15">
        <f>E16-D16</f>
        <v>2609</v>
      </c>
      <c r="G16" s="65">
        <f>IF(D16=0,0,(+E16-D16)/D16*100)</f>
        <v>3.000506026313368</v>
      </c>
    </row>
    <row r="17" spans="2:7" ht="15.75" customHeight="1">
      <c r="B17" s="165"/>
      <c r="C17" s="92" t="s">
        <v>378</v>
      </c>
      <c r="D17" s="103"/>
      <c r="E17" s="104"/>
      <c r="F17" s="15"/>
      <c r="G17" s="65"/>
    </row>
    <row r="18" spans="2:7" ht="15">
      <c r="B18" s="273"/>
      <c r="C18" s="465" t="s">
        <v>319</v>
      </c>
      <c r="D18" s="172">
        <v>81797</v>
      </c>
      <c r="E18" s="173">
        <v>84251</v>
      </c>
      <c r="F18" s="15">
        <f>E18-D18</f>
        <v>2454</v>
      </c>
      <c r="G18" s="65">
        <f>IF(D18=0,0,(+E18-D18)/D18*100)</f>
        <v>3.0001100284851523</v>
      </c>
    </row>
    <row r="19" spans="2:7" ht="16.5" customHeight="1" thickBot="1">
      <c r="B19" s="184"/>
      <c r="C19" s="491" t="s">
        <v>102</v>
      </c>
      <c r="D19" s="487">
        <v>109599</v>
      </c>
      <c r="E19" s="493">
        <v>112887</v>
      </c>
      <c r="F19" s="487">
        <f>E19-D19</f>
        <v>3288</v>
      </c>
      <c r="G19" s="492">
        <f>IF(D19=0,0,(+E19-D19)/D19*100)</f>
        <v>3.000027372512523</v>
      </c>
    </row>
    <row r="20" spans="2:7" ht="15.75" customHeight="1">
      <c r="B20" s="20"/>
      <c r="C20" s="12"/>
      <c r="D20" s="566" t="s">
        <v>370</v>
      </c>
      <c r="E20" s="37"/>
      <c r="F20" s="6"/>
      <c r="G20" s="6"/>
    </row>
    <row r="21" spans="2:7" ht="15.75" customHeight="1">
      <c r="B21" s="20"/>
      <c r="C21" s="12"/>
      <c r="D21" s="566" t="s">
        <v>424</v>
      </c>
      <c r="E21" s="378" t="s">
        <v>413</v>
      </c>
      <c r="F21" s="49" t="s">
        <v>89</v>
      </c>
      <c r="G21" s="49" t="s">
        <v>90</v>
      </c>
    </row>
    <row r="22" spans="2:7" ht="15.75" customHeight="1" thickBot="1">
      <c r="B22" s="74" t="s">
        <v>104</v>
      </c>
      <c r="C22" s="76"/>
      <c r="D22" s="567" t="s">
        <v>425</v>
      </c>
      <c r="E22" s="38" t="s">
        <v>4</v>
      </c>
      <c r="F22" s="100" t="s">
        <v>91</v>
      </c>
      <c r="G22" s="9" t="s">
        <v>54</v>
      </c>
    </row>
    <row r="23" spans="2:7" ht="15">
      <c r="B23" s="116"/>
      <c r="C23" s="83" t="s">
        <v>106</v>
      </c>
      <c r="D23" s="20"/>
      <c r="E23" s="42"/>
      <c r="F23" s="12"/>
      <c r="G23" s="12"/>
    </row>
    <row r="24" spans="2:7" ht="15">
      <c r="B24" s="48" t="s">
        <v>105</v>
      </c>
      <c r="C24" s="12" t="s">
        <v>108</v>
      </c>
      <c r="D24" s="15">
        <f>'OC Worksheet'!C18</f>
        <v>25426000</v>
      </c>
      <c r="E24" s="15">
        <f>'OC Worksheet'!D18</f>
        <v>26201000</v>
      </c>
      <c r="F24" s="15">
        <f aca="true" t="shared" si="0" ref="F24:F37">E24-D24</f>
        <v>775000</v>
      </c>
      <c r="G24" s="65">
        <f aca="true" t="shared" si="1" ref="G24:G37">IF(D24=0,0,(+E24-D24)/D24*100)</f>
        <v>3.0480610398804373</v>
      </c>
    </row>
    <row r="25" spans="2:7" ht="15">
      <c r="B25" s="48" t="s">
        <v>107</v>
      </c>
      <c r="C25" s="12" t="s">
        <v>111</v>
      </c>
      <c r="D25" s="23">
        <f>'OC Worksheet'!C19</f>
        <v>5665000</v>
      </c>
      <c r="E25" s="23">
        <f>'OC Worksheet'!D19</f>
        <v>5849000</v>
      </c>
      <c r="F25" s="23">
        <f t="shared" si="0"/>
        <v>184000</v>
      </c>
      <c r="G25" s="65">
        <f t="shared" si="1"/>
        <v>3.24801412180053</v>
      </c>
    </row>
    <row r="26" spans="2:7" ht="15">
      <c r="B26" s="48">
        <v>11.5</v>
      </c>
      <c r="C26" s="12" t="s">
        <v>114</v>
      </c>
      <c r="D26" s="23">
        <f>'OC Worksheet'!C20</f>
        <v>1055000</v>
      </c>
      <c r="E26" s="23">
        <f>'OC Worksheet'!D20</f>
        <v>1093000</v>
      </c>
      <c r="F26" s="23">
        <f t="shared" si="0"/>
        <v>38000</v>
      </c>
      <c r="G26" s="65">
        <f t="shared" si="1"/>
        <v>3.6018957345971563</v>
      </c>
    </row>
    <row r="27" spans="2:7" ht="15">
      <c r="B27" s="48">
        <v>11.7</v>
      </c>
      <c r="C27" s="12" t="s">
        <v>380</v>
      </c>
      <c r="D27" s="23">
        <f>'OC Worksheet'!C21</f>
        <v>1606000</v>
      </c>
      <c r="E27" s="23">
        <f>'OC Worksheet'!D21</f>
        <v>1664000</v>
      </c>
      <c r="F27" s="23">
        <f t="shared" si="0"/>
        <v>58000</v>
      </c>
      <c r="G27" s="65">
        <f t="shared" si="1"/>
        <v>3.61145703611457</v>
      </c>
    </row>
    <row r="28" spans="2:7" ht="15.75" thickBot="1">
      <c r="B28" s="41" t="s">
        <v>112</v>
      </c>
      <c r="C28" s="43" t="s">
        <v>116</v>
      </c>
      <c r="D28" s="125">
        <f>'OC Worksheet'!C22</f>
        <v>2817000</v>
      </c>
      <c r="E28" s="125">
        <f>'OC Worksheet'!D22</f>
        <v>2902000</v>
      </c>
      <c r="F28" s="19">
        <f t="shared" si="0"/>
        <v>85000</v>
      </c>
      <c r="G28" s="126">
        <f t="shared" si="1"/>
        <v>3.017394391196308</v>
      </c>
    </row>
    <row r="29" spans="2:7" ht="16.5" customHeight="1" thickBot="1">
      <c r="B29" s="494"/>
      <c r="C29" s="495" t="s">
        <v>386</v>
      </c>
      <c r="D29" s="62">
        <f>SUM(D24:D28)</f>
        <v>36569000</v>
      </c>
      <c r="E29" s="62">
        <f>SUM(E24:E28)</f>
        <v>37709000</v>
      </c>
      <c r="F29" s="62">
        <f>+E29-D29</f>
        <v>1140000</v>
      </c>
      <c r="G29" s="126">
        <f t="shared" si="1"/>
        <v>3.1173945144794772</v>
      </c>
    </row>
    <row r="30" spans="2:7" ht="15">
      <c r="B30" s="545">
        <v>12.1</v>
      </c>
      <c r="C30" s="12" t="s">
        <v>412</v>
      </c>
      <c r="D30" s="466">
        <f>'OC Worksheet'!C24</f>
        <v>7810000</v>
      </c>
      <c r="E30" s="466">
        <f>'OC Worksheet'!D24</f>
        <v>8044000</v>
      </c>
      <c r="F30" s="23">
        <f t="shared" si="0"/>
        <v>234000</v>
      </c>
      <c r="G30" s="65">
        <f t="shared" si="1"/>
        <v>2.9961587708066584</v>
      </c>
    </row>
    <row r="31" spans="2:7" ht="15">
      <c r="B31" s="48">
        <v>12.2</v>
      </c>
      <c r="C31" s="12" t="s">
        <v>379</v>
      </c>
      <c r="D31" s="466">
        <f>'OC Worksheet'!C25</f>
        <v>819000</v>
      </c>
      <c r="E31" s="466">
        <f>'OC Worksheet'!D25</f>
        <v>849000</v>
      </c>
      <c r="F31" s="23">
        <f t="shared" si="0"/>
        <v>30000</v>
      </c>
      <c r="G31" s="65">
        <f t="shared" si="1"/>
        <v>3.6630036630036633</v>
      </c>
    </row>
    <row r="32" spans="2:7" ht="15.75" thickBot="1">
      <c r="B32" s="41" t="s">
        <v>118</v>
      </c>
      <c r="C32" s="43" t="s">
        <v>121</v>
      </c>
      <c r="D32" s="467">
        <f>'OC Worksheet'!C26</f>
        <v>0</v>
      </c>
      <c r="E32" s="467">
        <f>'OC Worksheet'!D26</f>
        <v>0</v>
      </c>
      <c r="F32" s="19">
        <f t="shared" si="0"/>
        <v>0</v>
      </c>
      <c r="G32" s="126">
        <f t="shared" si="1"/>
        <v>0</v>
      </c>
    </row>
    <row r="33" spans="2:7" ht="16.5" thickBot="1">
      <c r="B33" s="61"/>
      <c r="C33" s="129" t="s">
        <v>120</v>
      </c>
      <c r="D33" s="130">
        <f>SUM(D29:D32)</f>
        <v>45198000</v>
      </c>
      <c r="E33" s="131">
        <f>SUM(E29:E32)</f>
        <v>46602000</v>
      </c>
      <c r="F33" s="130">
        <f t="shared" si="0"/>
        <v>1404000</v>
      </c>
      <c r="G33" s="132">
        <f t="shared" si="1"/>
        <v>3.106332138590203</v>
      </c>
    </row>
    <row r="34" spans="2:7" ht="15">
      <c r="B34" s="48" t="s">
        <v>122</v>
      </c>
      <c r="C34" s="12" t="s">
        <v>125</v>
      </c>
      <c r="D34" s="23">
        <f>'OC Worksheet'!C28</f>
        <v>1299000</v>
      </c>
      <c r="E34" s="23">
        <v>1363000</v>
      </c>
      <c r="F34" s="23">
        <f t="shared" si="0"/>
        <v>64000</v>
      </c>
      <c r="G34" s="65">
        <f t="shared" si="1"/>
        <v>4.926866820631255</v>
      </c>
    </row>
    <row r="35" spans="2:7" ht="15">
      <c r="B35" s="48" t="s">
        <v>124</v>
      </c>
      <c r="C35" s="12" t="s">
        <v>128</v>
      </c>
      <c r="D35" s="23">
        <f>'OC Worksheet'!C29</f>
        <v>100000</v>
      </c>
      <c r="E35" s="23">
        <f>'OC Worksheet'!D29</f>
        <v>103000</v>
      </c>
      <c r="F35" s="23">
        <f t="shared" si="0"/>
        <v>3000</v>
      </c>
      <c r="G35" s="65">
        <f t="shared" si="1"/>
        <v>3</v>
      </c>
    </row>
    <row r="36" spans="2:7" ht="15">
      <c r="B36" s="48" t="s">
        <v>126</v>
      </c>
      <c r="C36" s="12" t="s">
        <v>131</v>
      </c>
      <c r="D36" s="23">
        <f>'OC Worksheet'!C30</f>
        <v>0</v>
      </c>
      <c r="E36" s="23">
        <f>'OC Worksheet'!D30</f>
        <v>0</v>
      </c>
      <c r="F36" s="23">
        <f t="shared" si="0"/>
        <v>0</v>
      </c>
      <c r="G36" s="65">
        <f t="shared" si="1"/>
        <v>0</v>
      </c>
    </row>
    <row r="37" spans="2:7" ht="15">
      <c r="B37" s="48" t="s">
        <v>129</v>
      </c>
      <c r="C37" s="12" t="s">
        <v>134</v>
      </c>
      <c r="D37" s="23">
        <f>'OC Worksheet'!C31</f>
        <v>3123000</v>
      </c>
      <c r="E37" s="23">
        <f>'OC Worksheet'!D31</f>
        <v>3217000</v>
      </c>
      <c r="F37" s="23">
        <f t="shared" si="0"/>
        <v>94000</v>
      </c>
      <c r="G37" s="65">
        <f t="shared" si="1"/>
        <v>3.009926352865834</v>
      </c>
    </row>
    <row r="38" spans="2:7" ht="15">
      <c r="B38" s="48" t="s">
        <v>132</v>
      </c>
      <c r="C38" s="12" t="s">
        <v>137</v>
      </c>
      <c r="D38" s="23"/>
      <c r="E38" s="23"/>
      <c r="F38" s="23"/>
      <c r="G38" s="65"/>
    </row>
    <row r="39" spans="2:7" ht="15">
      <c r="B39" s="20"/>
      <c r="C39" s="12" t="s">
        <v>140</v>
      </c>
      <c r="D39" s="23">
        <f>'OC Worksheet'!C32</f>
        <v>1007000</v>
      </c>
      <c r="E39" s="23">
        <f>'OC Worksheet'!D32</f>
        <v>1038000</v>
      </c>
      <c r="F39" s="23">
        <f>E39-D39</f>
        <v>31000</v>
      </c>
      <c r="G39" s="65">
        <f>IF(D39=0,0,(+E39-D39)/D39*100)</f>
        <v>3.0784508440913605</v>
      </c>
    </row>
    <row r="40" spans="2:7" ht="15">
      <c r="B40" s="48" t="s">
        <v>138</v>
      </c>
      <c r="C40" s="12" t="s">
        <v>143</v>
      </c>
      <c r="D40" s="23">
        <f>'OC Worksheet'!C34</f>
        <v>908000</v>
      </c>
      <c r="E40" s="23">
        <v>921000</v>
      </c>
      <c r="F40" s="23">
        <f>E40-D40</f>
        <v>13000</v>
      </c>
      <c r="G40" s="65">
        <f>IF(D40=0,0,(+E40-D40)/D40*100)</f>
        <v>1.4317180616740088</v>
      </c>
    </row>
    <row r="41" spans="2:7" ht="15">
      <c r="B41" s="48" t="s">
        <v>146</v>
      </c>
      <c r="C41" s="12" t="s">
        <v>147</v>
      </c>
      <c r="D41" s="23">
        <f>'OC Worksheet'!C35+'OC Worksheet'!C36</f>
        <v>3640000</v>
      </c>
      <c r="E41" s="23">
        <f>'OC Worksheet'!D35+'OC Worksheet'!D36</f>
        <v>3758000</v>
      </c>
      <c r="F41" s="23">
        <f>E41-D41</f>
        <v>118000</v>
      </c>
      <c r="G41" s="65">
        <f>IF(D41=0,0,(+E41-D41)/D41*100)</f>
        <v>3.2417582417582422</v>
      </c>
    </row>
    <row r="42" spans="2:7" ht="15">
      <c r="B42" s="48" t="s">
        <v>150</v>
      </c>
      <c r="C42" s="12" t="s">
        <v>151</v>
      </c>
      <c r="D42" s="23">
        <f>'OC Worksheet'!C37</f>
        <v>1527000</v>
      </c>
      <c r="E42" s="23">
        <f>'OC Worksheet'!D37</f>
        <v>1718000</v>
      </c>
      <c r="F42" s="23">
        <f>E42-D42</f>
        <v>191000</v>
      </c>
      <c r="G42" s="65">
        <f>IF(D42=0,0,(+E42-D42)/D42*100)</f>
        <v>12.508185985592664</v>
      </c>
    </row>
    <row r="43" spans="2:7" ht="15">
      <c r="B43" s="48" t="s">
        <v>154</v>
      </c>
      <c r="C43" s="12" t="s">
        <v>155</v>
      </c>
      <c r="D43" s="23"/>
      <c r="E43" s="23"/>
      <c r="F43" s="23"/>
      <c r="G43" s="65"/>
    </row>
    <row r="44" spans="2:7" ht="15">
      <c r="B44" s="51"/>
      <c r="C44" s="12" t="s">
        <v>158</v>
      </c>
      <c r="D44" s="23">
        <f>'OC Worksheet'!C38+'OC Worksheet'!C39+'OC Worksheet'!C40+'OC Worksheet'!C41</f>
        <v>87961000</v>
      </c>
      <c r="E44" s="23">
        <f>'OC Worksheet'!D38+'OC Worksheet'!D39+'OC Worksheet'!D40+'OC Worksheet'!D41</f>
        <v>92952000</v>
      </c>
      <c r="F44" s="23">
        <f aca="true" t="shared" si="2" ref="F44:F59">E44-D44</f>
        <v>4991000</v>
      </c>
      <c r="G44" s="65">
        <f aca="true" t="shared" si="3" ref="G44:G59">IF(D44=0,0,(+E44-D44)/D44*100)</f>
        <v>5.674105569513762</v>
      </c>
    </row>
    <row r="45" spans="2:7" ht="15">
      <c r="B45" s="48" t="s">
        <v>161</v>
      </c>
      <c r="C45" s="12" t="s">
        <v>162</v>
      </c>
      <c r="D45" s="23">
        <f>'OC Worksheet'!C42+'OC Worksheet'!C43</f>
        <v>10709000</v>
      </c>
      <c r="E45" s="23">
        <f>'OC Worksheet'!D42+'OC Worksheet'!D43</f>
        <v>11031000</v>
      </c>
      <c r="F45" s="23">
        <f t="shared" si="2"/>
        <v>322000</v>
      </c>
      <c r="G45" s="65">
        <f t="shared" si="3"/>
        <v>3.00681669623681</v>
      </c>
    </row>
    <row r="46" spans="2:7" ht="15">
      <c r="B46" s="48" t="s">
        <v>165</v>
      </c>
      <c r="C46" s="12" t="s">
        <v>166</v>
      </c>
      <c r="D46" s="23">
        <f>'OC Worksheet'!C44</f>
        <v>71797000</v>
      </c>
      <c r="E46" s="23">
        <f>'OC Worksheet'!D44</f>
        <v>69785000</v>
      </c>
      <c r="F46" s="23">
        <f t="shared" si="2"/>
        <v>-2012000</v>
      </c>
      <c r="G46" s="65">
        <f t="shared" si="3"/>
        <v>-2.802345501901194</v>
      </c>
    </row>
    <row r="47" spans="2:7" ht="15">
      <c r="B47" s="48" t="s">
        <v>169</v>
      </c>
      <c r="C47" s="12" t="s">
        <v>170</v>
      </c>
      <c r="D47" s="23">
        <f>'OC Worksheet'!C45</f>
        <v>0</v>
      </c>
      <c r="E47" s="23">
        <f>'OC Worksheet'!D45</f>
        <v>0</v>
      </c>
      <c r="F47" s="23">
        <f t="shared" si="2"/>
        <v>0</v>
      </c>
      <c r="G47" s="65">
        <f t="shared" si="3"/>
        <v>0</v>
      </c>
    </row>
    <row r="48" spans="2:7" ht="15">
      <c r="B48" s="48" t="s">
        <v>173</v>
      </c>
      <c r="C48" s="12" t="s">
        <v>174</v>
      </c>
      <c r="D48" s="23">
        <f>'OC Worksheet'!C46</f>
        <v>815000</v>
      </c>
      <c r="E48" s="23">
        <f>'OC Worksheet'!D46</f>
        <v>839000</v>
      </c>
      <c r="F48" s="23">
        <f t="shared" si="2"/>
        <v>24000</v>
      </c>
      <c r="G48" s="65">
        <f t="shared" si="3"/>
        <v>2.9447852760736195</v>
      </c>
    </row>
    <row r="49" spans="2:7" ht="15.75" thickBot="1">
      <c r="B49" s="41" t="s">
        <v>176</v>
      </c>
      <c r="C49" s="43" t="s">
        <v>177</v>
      </c>
      <c r="D49" s="19">
        <f>'OC Worksheet'!C47</f>
        <v>0</v>
      </c>
      <c r="E49" s="19">
        <f>'OC Worksheet'!D47</f>
        <v>0</v>
      </c>
      <c r="F49" s="19">
        <f t="shared" si="2"/>
        <v>0</v>
      </c>
      <c r="G49" s="126">
        <f t="shared" si="3"/>
        <v>0</v>
      </c>
    </row>
    <row r="50" spans="2:7" ht="16.5" customHeight="1" thickBot="1">
      <c r="B50" s="128" t="s">
        <v>179</v>
      </c>
      <c r="C50" s="129" t="s">
        <v>180</v>
      </c>
      <c r="D50" s="130">
        <f>SUM(D41:D49)</f>
        <v>176449000</v>
      </c>
      <c r="E50" s="131">
        <f>SUM(E41:E49)</f>
        <v>180083000</v>
      </c>
      <c r="F50" s="130">
        <f t="shared" si="2"/>
        <v>3634000</v>
      </c>
      <c r="G50" s="132">
        <f t="shared" si="3"/>
        <v>2.0595186144438338</v>
      </c>
    </row>
    <row r="51" spans="2:7" ht="15">
      <c r="B51" s="48" t="s">
        <v>181</v>
      </c>
      <c r="C51" s="12" t="s">
        <v>182</v>
      </c>
      <c r="D51" s="23">
        <f>'OC Worksheet'!C49+'OC Worksheet'!C50</f>
        <v>4968000</v>
      </c>
      <c r="E51" s="23">
        <f>'OC Worksheet'!D49+'OC Worksheet'!D50</f>
        <v>5065000</v>
      </c>
      <c r="F51" s="23">
        <f t="shared" si="2"/>
        <v>97000</v>
      </c>
      <c r="G51" s="65">
        <f t="shared" si="3"/>
        <v>1.9524959742351047</v>
      </c>
    </row>
    <row r="52" spans="2:7" ht="15">
      <c r="B52" s="48" t="s">
        <v>184</v>
      </c>
      <c r="C52" s="12" t="s">
        <v>185</v>
      </c>
      <c r="D52" s="23">
        <f>'OC Worksheet'!C52</f>
        <v>5149000</v>
      </c>
      <c r="E52" s="23">
        <v>5226000</v>
      </c>
      <c r="F52" s="23">
        <f t="shared" si="2"/>
        <v>77000</v>
      </c>
      <c r="G52" s="65">
        <f t="shared" si="3"/>
        <v>1.4954360069916488</v>
      </c>
    </row>
    <row r="53" spans="2:7" ht="15">
      <c r="B53" s="48" t="s">
        <v>187</v>
      </c>
      <c r="C53" s="12" t="s">
        <v>188</v>
      </c>
      <c r="D53" s="23">
        <f>'OC Worksheet'!C53</f>
        <v>0</v>
      </c>
      <c r="E53" s="23">
        <f>'OC Worksheet'!D53</f>
        <v>0</v>
      </c>
      <c r="F53" s="23">
        <f t="shared" si="2"/>
        <v>0</v>
      </c>
      <c r="G53" s="65">
        <f t="shared" si="3"/>
        <v>0</v>
      </c>
    </row>
    <row r="54" spans="2:7" ht="15">
      <c r="B54" s="48" t="s">
        <v>190</v>
      </c>
      <c r="C54" s="12" t="s">
        <v>191</v>
      </c>
      <c r="D54" s="23">
        <f>'OC Worksheet'!C54</f>
        <v>0</v>
      </c>
      <c r="E54" s="23">
        <f>'OC Worksheet'!D54</f>
        <v>0</v>
      </c>
      <c r="F54" s="23">
        <f t="shared" si="2"/>
        <v>0</v>
      </c>
      <c r="G54" s="65">
        <f t="shared" si="3"/>
        <v>0</v>
      </c>
    </row>
    <row r="55" spans="2:7" ht="15">
      <c r="B55" s="48" t="s">
        <v>193</v>
      </c>
      <c r="C55" s="12" t="s">
        <v>194</v>
      </c>
      <c r="D55" s="23">
        <f>'OC Worksheet'!C55</f>
        <v>752584000</v>
      </c>
      <c r="E55" s="23">
        <f>'OC Worksheet'!D55</f>
        <v>775440000</v>
      </c>
      <c r="F55" s="23">
        <f t="shared" si="2"/>
        <v>22856000</v>
      </c>
      <c r="G55" s="65">
        <f t="shared" si="3"/>
        <v>3.0370031783827454</v>
      </c>
    </row>
    <row r="56" spans="2:7" ht="15">
      <c r="B56" s="48" t="s">
        <v>196</v>
      </c>
      <c r="C56" s="12" t="s">
        <v>197</v>
      </c>
      <c r="D56" s="23">
        <f>'OC Worksheet'!C56</f>
        <v>0</v>
      </c>
      <c r="E56" s="23">
        <f>'OC Worksheet'!D56</f>
        <v>0</v>
      </c>
      <c r="F56" s="23">
        <f t="shared" si="2"/>
        <v>0</v>
      </c>
      <c r="G56" s="65">
        <f t="shared" si="3"/>
        <v>0</v>
      </c>
    </row>
    <row r="57" spans="2:7" ht="15">
      <c r="B57" s="48" t="s">
        <v>198</v>
      </c>
      <c r="C57" s="12" t="s">
        <v>199</v>
      </c>
      <c r="D57" s="23">
        <f>'OC Worksheet'!C57</f>
        <v>2000</v>
      </c>
      <c r="E57" s="23">
        <f>'OC Worksheet'!D57</f>
        <v>2000</v>
      </c>
      <c r="F57" s="23">
        <f t="shared" si="2"/>
        <v>0</v>
      </c>
      <c r="G57" s="65">
        <f t="shared" si="3"/>
        <v>0</v>
      </c>
    </row>
    <row r="58" spans="2:7" ht="15.75" thickBot="1">
      <c r="B58" s="41" t="s">
        <v>200</v>
      </c>
      <c r="C58" s="43" t="s">
        <v>201</v>
      </c>
      <c r="D58" s="19">
        <f>'OC Worksheet'!C58</f>
        <v>0</v>
      </c>
      <c r="E58" s="19">
        <f>'OC Worksheet'!D58</f>
        <v>0</v>
      </c>
      <c r="F58" s="19">
        <f t="shared" si="2"/>
        <v>0</v>
      </c>
      <c r="G58" s="126">
        <f t="shared" si="3"/>
        <v>0</v>
      </c>
    </row>
    <row r="59" spans="2:7" ht="16.5" customHeight="1" thickBot="1">
      <c r="B59" s="61"/>
      <c r="C59" s="129" t="s">
        <v>178</v>
      </c>
      <c r="D59" s="130">
        <f>SUM(D34:D40)+SUM(D50:D57)</f>
        <v>945589000</v>
      </c>
      <c r="E59" s="131">
        <f>SUM(E34:E40)+SUM(E50:E57)</f>
        <v>972458000</v>
      </c>
      <c r="F59" s="130">
        <f t="shared" si="2"/>
        <v>26869000</v>
      </c>
      <c r="G59" s="132">
        <f t="shared" si="3"/>
        <v>2.841509366119953</v>
      </c>
    </row>
    <row r="60" spans="2:7" ht="18" customHeight="1" thickBot="1">
      <c r="B60" s="55"/>
      <c r="C60" s="143" t="s">
        <v>202</v>
      </c>
      <c r="D60" s="144">
        <f>D33+D59</f>
        <v>990787000</v>
      </c>
      <c r="E60" s="134">
        <f>E33+E59</f>
        <v>1019060000</v>
      </c>
      <c r="F60" s="144">
        <f>E60-D60</f>
        <v>28273000</v>
      </c>
      <c r="G60" s="145">
        <f>IF(D60=0,0,(+E60-D60)/D60*100)</f>
        <v>2.853590125829265</v>
      </c>
    </row>
  </sheetData>
  <mergeCells count="3">
    <mergeCell ref="B2:G2"/>
    <mergeCell ref="B3:G3"/>
    <mergeCell ref="B5:G5"/>
  </mergeCells>
  <printOptions/>
  <pageMargins left="1" right="1" top="1" bottom="1" header="0" footer="0"/>
  <pageSetup fitToHeight="1" fitToWidth="1" horizontalDpi="600" verticalDpi="600" orientation="portrait" scale="73" r:id="rId1"/>
</worksheet>
</file>

<file path=xl/worksheets/sheet8.xml><?xml version="1.0" encoding="utf-8"?>
<worksheet xmlns="http://schemas.openxmlformats.org/spreadsheetml/2006/main" xmlns:r="http://schemas.openxmlformats.org/officeDocument/2006/relationships">
  <sheetPr codeName="Sheet6" transitionEvaluation="1">
    <pageSetUpPr fitToPage="1"/>
  </sheetPr>
  <dimension ref="A1:G143"/>
  <sheetViews>
    <sheetView showGridLines="0" defaultGridColor="0" zoomScale="87" zoomScaleNormal="87" colorId="9" workbookViewId="0" topLeftCell="A1">
      <selection activeCell="D15" sqref="D15"/>
    </sheetView>
  </sheetViews>
  <sheetFormatPr defaultColWidth="9.77734375" defaultRowHeight="15"/>
  <cols>
    <col min="1" max="1" width="2.77734375" style="0" customWidth="1"/>
    <col min="2" max="2" width="30.77734375" style="0" customWidth="1"/>
    <col min="3" max="5" width="12.77734375" style="0" customWidth="1"/>
  </cols>
  <sheetData>
    <row r="1" spans="1:7" ht="15">
      <c r="A1" s="193"/>
      <c r="B1" s="665" t="s">
        <v>0</v>
      </c>
      <c r="C1" s="666"/>
      <c r="D1" s="666"/>
      <c r="E1" s="666"/>
      <c r="F1" s="667"/>
      <c r="G1" s="3"/>
    </row>
    <row r="2" spans="1:7" ht="15">
      <c r="A2" s="193"/>
      <c r="B2" s="192"/>
      <c r="C2" s="192"/>
      <c r="D2" s="192"/>
      <c r="E2" s="192"/>
      <c r="F2" s="192"/>
      <c r="G2" s="3"/>
    </row>
    <row r="3" spans="1:7" ht="15">
      <c r="A3" s="193"/>
      <c r="B3" s="665" t="str">
        <f>OBLIGATION!$B$2</f>
        <v>National Institute on Drug Abuse</v>
      </c>
      <c r="C3" s="666"/>
      <c r="D3" s="666"/>
      <c r="E3" s="666"/>
      <c r="F3" s="667"/>
      <c r="G3" s="3"/>
    </row>
    <row r="4" spans="1:7" ht="15">
      <c r="A4" s="193"/>
      <c r="B4" s="192"/>
      <c r="C4" s="192"/>
      <c r="D4" s="192"/>
      <c r="E4" s="192"/>
      <c r="F4" s="192"/>
      <c r="G4" s="3"/>
    </row>
    <row r="5" spans="1:7" ht="15">
      <c r="A5" s="665" t="s">
        <v>204</v>
      </c>
      <c r="B5" s="668"/>
      <c r="C5" s="668"/>
      <c r="D5" s="668"/>
      <c r="E5" s="668"/>
      <c r="F5" s="669"/>
      <c r="G5" s="3"/>
    </row>
    <row r="6" spans="1:7" ht="15.75" thickBot="1">
      <c r="A6" s="193"/>
      <c r="B6" s="665" t="s">
        <v>52</v>
      </c>
      <c r="C6" s="666"/>
      <c r="D6" s="670"/>
      <c r="E6" s="666"/>
      <c r="F6" s="667"/>
      <c r="G6" s="2"/>
    </row>
    <row r="7" spans="2:7" ht="15" customHeight="1">
      <c r="B7" s="72"/>
      <c r="C7" s="36"/>
      <c r="D7" s="5" t="s">
        <v>370</v>
      </c>
      <c r="E7" s="73"/>
      <c r="F7" s="35"/>
      <c r="G7" s="2"/>
    </row>
    <row r="8" spans="2:7" ht="15" customHeight="1">
      <c r="B8" s="20"/>
      <c r="C8" s="48" t="s">
        <v>369</v>
      </c>
      <c r="D8" s="333" t="s">
        <v>424</v>
      </c>
      <c r="E8" s="333" t="s">
        <v>413</v>
      </c>
      <c r="F8" s="102" t="s">
        <v>90</v>
      </c>
      <c r="G8" s="2"/>
    </row>
    <row r="9" spans="2:7" ht="15" customHeight="1" thickBot="1">
      <c r="B9" s="20"/>
      <c r="C9" s="328" t="s">
        <v>3</v>
      </c>
      <c r="D9" s="345" t="s">
        <v>425</v>
      </c>
      <c r="E9" s="345" t="s">
        <v>4</v>
      </c>
      <c r="F9" s="327" t="s">
        <v>54</v>
      </c>
      <c r="G9" s="2"/>
    </row>
    <row r="10" spans="2:7" ht="15.75" customHeight="1">
      <c r="B10" s="20" t="s">
        <v>205</v>
      </c>
      <c r="C10" s="348">
        <f>'BUD MECH'!C48/1000</f>
        <v>48114</v>
      </c>
      <c r="D10" s="346">
        <f>'BUD MECH'!E48/1000</f>
        <v>50522</v>
      </c>
      <c r="E10" s="346">
        <f>'BUD MECH'!G48/1000</f>
        <v>51865</v>
      </c>
      <c r="F10" s="150">
        <f>IF(D10=0,0,(E10-D10)/D10)</f>
        <v>0.026582478920074423</v>
      </c>
      <c r="G10" s="2"/>
    </row>
    <row r="11" spans="2:7" ht="15.75" customHeight="1">
      <c r="B11" s="42" t="s">
        <v>206</v>
      </c>
      <c r="C11" s="349">
        <v>0</v>
      </c>
      <c r="D11" s="347">
        <v>0</v>
      </c>
      <c r="E11" s="347">
        <v>0</v>
      </c>
      <c r="F11" s="150">
        <f>IF(D11=0,0,(E11-D11)/D11)</f>
        <v>0</v>
      </c>
      <c r="G11" s="2"/>
    </row>
    <row r="12" spans="2:7" ht="15.75" customHeight="1">
      <c r="B12" s="42" t="s">
        <v>207</v>
      </c>
      <c r="C12" s="349">
        <v>1336</v>
      </c>
      <c r="D12" s="347">
        <v>1380</v>
      </c>
      <c r="E12" s="347">
        <v>1405</v>
      </c>
      <c r="F12" s="150">
        <f>IF(D12=0,0,(E12-D12)/D12)</f>
        <v>0.018115942028985508</v>
      </c>
      <c r="G12" s="2"/>
    </row>
    <row r="13" spans="2:7" ht="15.75" customHeight="1">
      <c r="B13" s="42" t="s">
        <v>208</v>
      </c>
      <c r="C13" s="344">
        <f>C10-C12-C11</f>
        <v>46778</v>
      </c>
      <c r="D13" s="344">
        <f>D10-D12-D11</f>
        <v>49142</v>
      </c>
      <c r="E13" s="344">
        <f>E10-E12-E11</f>
        <v>50460</v>
      </c>
      <c r="F13" s="150">
        <f>IF(D13=0,0,(E13-D13)/D13)</f>
        <v>0.026820235236661105</v>
      </c>
      <c r="G13" s="2"/>
    </row>
    <row r="14" spans="2:7" ht="15.75" customHeight="1" thickBot="1">
      <c r="B14" s="44" t="s">
        <v>209</v>
      </c>
      <c r="C14" s="55">
        <v>3161</v>
      </c>
      <c r="D14" s="351">
        <v>3250</v>
      </c>
      <c r="E14" s="351">
        <v>3300</v>
      </c>
      <c r="F14" s="151">
        <f>IF(D14=0,0,(E14-D14)/D14)</f>
        <v>0.015384615384615385</v>
      </c>
      <c r="G14" s="2"/>
    </row>
    <row r="15" spans="2:7" ht="15">
      <c r="B15" s="20"/>
      <c r="C15" s="20"/>
      <c r="D15" s="350"/>
      <c r="E15" s="350"/>
      <c r="F15" s="12"/>
      <c r="G15" s="2"/>
    </row>
    <row r="16" spans="2:7" ht="15.75" customHeight="1" thickBot="1">
      <c r="B16" s="17" t="s">
        <v>210</v>
      </c>
      <c r="C16" s="55">
        <f>C13+C14</f>
        <v>49939</v>
      </c>
      <c r="D16" s="18">
        <f>D13+D14</f>
        <v>52392</v>
      </c>
      <c r="E16" s="18">
        <f>E13+E14</f>
        <v>53760</v>
      </c>
      <c r="F16" s="151">
        <f>IF(D16=0,0,(E16-D16)/D16)</f>
        <v>0.026110856619331196</v>
      </c>
      <c r="G16" s="2"/>
    </row>
    <row r="17" spans="2:7" ht="13.5" customHeight="1">
      <c r="B17" s="2"/>
      <c r="C17" s="2"/>
      <c r="D17" s="2"/>
      <c r="E17" s="2"/>
      <c r="F17" s="2"/>
      <c r="G17" s="2"/>
    </row>
    <row r="18" spans="2:7" ht="66.75" customHeight="1">
      <c r="B18" s="660" t="s">
        <v>329</v>
      </c>
      <c r="C18" s="661"/>
      <c r="D18" s="661"/>
      <c r="E18" s="661"/>
      <c r="F18" s="662"/>
      <c r="G18" s="2"/>
    </row>
    <row r="19" spans="2:7" ht="13.5" customHeight="1">
      <c r="B19" s="2"/>
      <c r="C19" s="2"/>
      <c r="D19" s="2"/>
      <c r="E19" s="2"/>
      <c r="F19" s="2"/>
      <c r="G19" s="2"/>
    </row>
    <row r="20" spans="2:7" ht="75" customHeight="1">
      <c r="B20" s="660" t="s">
        <v>330</v>
      </c>
      <c r="C20" s="663"/>
      <c r="D20" s="663"/>
      <c r="E20" s="663"/>
      <c r="F20" s="664"/>
      <c r="G20" s="2"/>
    </row>
    <row r="21" spans="2:7" ht="13.5" customHeight="1">
      <c r="B21" s="2"/>
      <c r="C21" s="2"/>
      <c r="D21" s="2"/>
      <c r="E21" s="2"/>
      <c r="F21" s="2"/>
      <c r="G21" s="2"/>
    </row>
    <row r="22" spans="2:7" ht="48.75" customHeight="1">
      <c r="B22" s="660" t="s">
        <v>211</v>
      </c>
      <c r="C22" s="663"/>
      <c r="D22" s="663"/>
      <c r="E22" s="663"/>
      <c r="F22" s="664"/>
      <c r="G22" s="2"/>
    </row>
    <row r="23" spans="2:7" ht="15">
      <c r="B23" s="2"/>
      <c r="C23" s="2"/>
      <c r="D23" s="2"/>
      <c r="E23" s="2"/>
      <c r="F23" s="2"/>
      <c r="G23" s="2"/>
    </row>
    <row r="24" spans="2:7" ht="15">
      <c r="B24" s="2"/>
      <c r="C24" s="2"/>
      <c r="D24" s="2"/>
      <c r="E24" s="2"/>
      <c r="F24" s="2"/>
      <c r="G24" s="2"/>
    </row>
    <row r="25" spans="2:7" ht="15">
      <c r="B25" s="2"/>
      <c r="C25" s="2"/>
      <c r="D25" s="2"/>
      <c r="E25" s="2"/>
      <c r="F25" s="2"/>
      <c r="G25" s="2"/>
    </row>
    <row r="26" spans="2:7" ht="15">
      <c r="B26" s="2"/>
      <c r="C26" s="2"/>
      <c r="D26" s="2"/>
      <c r="E26" s="2"/>
      <c r="F26" s="2"/>
      <c r="G26" s="2"/>
    </row>
    <row r="27" spans="2:7" ht="15">
      <c r="B27" s="2"/>
      <c r="C27" s="2"/>
      <c r="D27" s="2"/>
      <c r="E27" s="2"/>
      <c r="F27" s="2"/>
      <c r="G27" s="2"/>
    </row>
    <row r="28" spans="2:7" ht="15">
      <c r="B28" s="2"/>
      <c r="C28" s="2"/>
      <c r="D28" s="2"/>
      <c r="E28" s="2"/>
      <c r="F28" s="2"/>
      <c r="G28" s="2"/>
    </row>
    <row r="29" spans="2:7" ht="15">
      <c r="B29" s="2"/>
      <c r="C29" s="2"/>
      <c r="D29" s="2"/>
      <c r="E29" s="2"/>
      <c r="F29" s="2"/>
      <c r="G29" s="2"/>
    </row>
    <row r="30" spans="2:7" ht="15">
      <c r="B30" s="2"/>
      <c r="C30" s="2"/>
      <c r="D30" s="2"/>
      <c r="E30" s="2"/>
      <c r="F30" s="2"/>
      <c r="G30" s="2"/>
    </row>
    <row r="31" spans="2:7" ht="15">
      <c r="B31" s="2"/>
      <c r="C31" s="2"/>
      <c r="D31" s="2"/>
      <c r="E31" s="2"/>
      <c r="F31" s="2"/>
      <c r="G31" s="2"/>
    </row>
    <row r="32" spans="2:7" ht="15">
      <c r="B32" s="2"/>
      <c r="C32" s="2"/>
      <c r="D32" s="2"/>
      <c r="E32" s="2"/>
      <c r="F32" s="2"/>
      <c r="G32" s="2"/>
    </row>
    <row r="33" spans="2:7" ht="15">
      <c r="B33" s="2"/>
      <c r="C33" s="2"/>
      <c r="D33" s="2"/>
      <c r="E33" s="2"/>
      <c r="F33" s="2"/>
      <c r="G33" s="2"/>
    </row>
    <row r="34" spans="2:7" ht="15">
      <c r="B34" s="2"/>
      <c r="C34" s="2"/>
      <c r="D34" s="2"/>
      <c r="E34" s="2"/>
      <c r="F34" s="2"/>
      <c r="G34" s="2"/>
    </row>
    <row r="35" spans="2:7" ht="15">
      <c r="B35" s="2"/>
      <c r="C35" s="2"/>
      <c r="D35" s="2"/>
      <c r="E35" s="2"/>
      <c r="F35" s="2"/>
      <c r="G35" s="2"/>
    </row>
    <row r="36" spans="2:7" ht="15">
      <c r="B36" s="2"/>
      <c r="C36" s="2"/>
      <c r="D36" s="2"/>
      <c r="E36" s="2"/>
      <c r="F36" s="2"/>
      <c r="G36" s="2"/>
    </row>
    <row r="37" spans="2:7" ht="15">
      <c r="B37" s="2"/>
      <c r="C37" s="2"/>
      <c r="D37" s="2"/>
      <c r="E37" s="2"/>
      <c r="F37" s="2"/>
      <c r="G37" s="2"/>
    </row>
    <row r="38" spans="2:7" ht="15">
      <c r="B38" s="2"/>
      <c r="C38" s="2"/>
      <c r="D38" s="2"/>
      <c r="E38" s="2"/>
      <c r="F38" s="2"/>
      <c r="G38" s="2"/>
    </row>
    <row r="39" spans="2:7" ht="15">
      <c r="B39" s="2"/>
      <c r="C39" s="2"/>
      <c r="D39" s="2"/>
      <c r="E39" s="2"/>
      <c r="F39" s="2"/>
      <c r="G39" s="2"/>
    </row>
    <row r="40" spans="2:7" ht="15">
      <c r="B40" s="2"/>
      <c r="C40" s="2"/>
      <c r="D40" s="2"/>
      <c r="E40" s="2"/>
      <c r="F40" s="2"/>
      <c r="G40" s="2"/>
    </row>
    <row r="41" spans="2:7" ht="15">
      <c r="B41" s="2"/>
      <c r="C41" s="2"/>
      <c r="D41" s="2"/>
      <c r="E41" s="2"/>
      <c r="F41" s="2"/>
      <c r="G41" s="2"/>
    </row>
    <row r="42" spans="2:7" ht="15">
      <c r="B42" s="2"/>
      <c r="C42" s="2"/>
      <c r="D42" s="2"/>
      <c r="E42" s="2"/>
      <c r="F42" s="2"/>
      <c r="G42" s="2"/>
    </row>
    <row r="43" spans="2:7" ht="15">
      <c r="B43" s="2"/>
      <c r="C43" s="2"/>
      <c r="D43" s="2"/>
      <c r="E43" s="2"/>
      <c r="F43" s="2"/>
      <c r="G43" s="2"/>
    </row>
    <row r="44" spans="2:7" ht="15">
      <c r="B44" s="2"/>
      <c r="C44" s="2"/>
      <c r="D44" s="2"/>
      <c r="E44" s="2"/>
      <c r="F44" s="2"/>
      <c r="G44" s="2"/>
    </row>
    <row r="45" spans="2:7" ht="15">
      <c r="B45" s="2"/>
      <c r="C45" s="2"/>
      <c r="D45" s="2"/>
      <c r="E45" s="2"/>
      <c r="F45" s="2"/>
      <c r="G45" s="2"/>
    </row>
    <row r="46" spans="2:7" ht="15">
      <c r="B46" s="2"/>
      <c r="C46" s="2"/>
      <c r="D46" s="2"/>
      <c r="E46" s="2"/>
      <c r="F46" s="2"/>
      <c r="G46" s="2"/>
    </row>
    <row r="47" spans="2:7" ht="15">
      <c r="B47" s="2"/>
      <c r="C47" s="2"/>
      <c r="D47" s="2"/>
      <c r="E47" s="2"/>
      <c r="F47" s="2"/>
      <c r="G47" s="2"/>
    </row>
    <row r="48" spans="2:7" ht="15">
      <c r="B48" s="2"/>
      <c r="C48" s="2"/>
      <c r="D48" s="2"/>
      <c r="E48" s="2"/>
      <c r="F48" s="2"/>
      <c r="G48" s="2"/>
    </row>
    <row r="49" spans="2:7" ht="15">
      <c r="B49" s="2"/>
      <c r="C49" s="2"/>
      <c r="D49" s="2"/>
      <c r="E49" s="2"/>
      <c r="F49" s="2"/>
      <c r="G49" s="2"/>
    </row>
    <row r="50" spans="2:7" ht="15">
      <c r="B50" s="2"/>
      <c r="C50" s="2"/>
      <c r="D50" s="2"/>
      <c r="E50" s="2"/>
      <c r="F50" s="2"/>
      <c r="G50" s="2"/>
    </row>
    <row r="51" spans="2:7" ht="15">
      <c r="B51" s="2"/>
      <c r="C51" s="2"/>
      <c r="D51" s="2"/>
      <c r="E51" s="2"/>
      <c r="F51" s="2"/>
      <c r="G51" s="2"/>
    </row>
    <row r="52" spans="2:7" ht="15">
      <c r="B52" s="2"/>
      <c r="C52" s="2"/>
      <c r="D52" s="2"/>
      <c r="E52" s="2"/>
      <c r="F52" s="2"/>
      <c r="G52" s="2"/>
    </row>
    <row r="53" spans="2:7" ht="15">
      <c r="B53" s="2"/>
      <c r="C53" s="2"/>
      <c r="D53" s="2"/>
      <c r="E53" s="2"/>
      <c r="F53" s="2"/>
      <c r="G53" s="2"/>
    </row>
    <row r="54" spans="2:7" ht="15">
      <c r="B54" s="2"/>
      <c r="C54" s="2"/>
      <c r="D54" s="2"/>
      <c r="E54" s="2"/>
      <c r="F54" s="2"/>
      <c r="G54" s="2"/>
    </row>
    <row r="55" spans="2:7" ht="15">
      <c r="B55" s="2"/>
      <c r="C55" s="2"/>
      <c r="D55" s="2"/>
      <c r="E55" s="2"/>
      <c r="F55" s="2"/>
      <c r="G55" s="2"/>
    </row>
    <row r="56" spans="2:7" ht="15">
      <c r="B56" s="2"/>
      <c r="C56" s="2"/>
      <c r="D56" s="2"/>
      <c r="E56" s="2"/>
      <c r="F56" s="2"/>
      <c r="G56" s="2"/>
    </row>
    <row r="57" spans="2:7" ht="15">
      <c r="B57" s="2"/>
      <c r="C57" s="2"/>
      <c r="D57" s="2"/>
      <c r="E57" s="2"/>
      <c r="F57" s="2"/>
      <c r="G57" s="2"/>
    </row>
    <row r="58" spans="2:7" ht="15">
      <c r="B58" s="2"/>
      <c r="C58" s="2"/>
      <c r="D58" s="2"/>
      <c r="E58" s="2"/>
      <c r="F58" s="2"/>
      <c r="G58" s="2"/>
    </row>
    <row r="59" spans="2:7" ht="15">
      <c r="B59" s="2"/>
      <c r="C59" s="2"/>
      <c r="D59" s="2"/>
      <c r="E59" s="2"/>
      <c r="F59" s="2"/>
      <c r="G59" s="2"/>
    </row>
    <row r="60" spans="2:7" ht="15">
      <c r="B60" s="2"/>
      <c r="C60" s="2"/>
      <c r="D60" s="2"/>
      <c r="E60" s="2"/>
      <c r="F60" s="2"/>
      <c r="G60" s="2"/>
    </row>
    <row r="61" spans="2:7" ht="15">
      <c r="B61" s="2"/>
      <c r="C61" s="2"/>
      <c r="D61" s="2"/>
      <c r="E61" s="2"/>
      <c r="F61" s="2"/>
      <c r="G61" s="2"/>
    </row>
    <row r="62" spans="2:7" ht="15">
      <c r="B62" s="2"/>
      <c r="C62" s="2"/>
      <c r="D62" s="2"/>
      <c r="E62" s="2"/>
      <c r="F62" s="2"/>
      <c r="G62" s="2"/>
    </row>
    <row r="63" spans="2:7" ht="15">
      <c r="B63" s="2"/>
      <c r="C63" s="2"/>
      <c r="D63" s="2"/>
      <c r="E63" s="2"/>
      <c r="F63" s="2"/>
      <c r="G63" s="2"/>
    </row>
    <row r="64" spans="2:7" ht="15">
      <c r="B64" s="2"/>
      <c r="C64" s="2"/>
      <c r="D64" s="2"/>
      <c r="E64" s="2"/>
      <c r="F64" s="2"/>
      <c r="G64" s="2"/>
    </row>
    <row r="65" spans="2:7" ht="15">
      <c r="B65" s="2"/>
      <c r="C65" s="2"/>
      <c r="D65" s="2"/>
      <c r="E65" s="2"/>
      <c r="F65" s="2"/>
      <c r="G65" s="2"/>
    </row>
    <row r="66" spans="2:7" ht="15">
      <c r="B66" s="2"/>
      <c r="C66" s="2"/>
      <c r="D66" s="2"/>
      <c r="E66" s="2"/>
      <c r="F66" s="2"/>
      <c r="G66" s="2"/>
    </row>
    <row r="67" spans="2:7" ht="15">
      <c r="B67" s="2"/>
      <c r="C67" s="2"/>
      <c r="D67" s="2"/>
      <c r="E67" s="2"/>
      <c r="F67" s="2"/>
      <c r="G67" s="2"/>
    </row>
    <row r="68" spans="2:7" ht="15">
      <c r="B68" s="2"/>
      <c r="C68" s="2"/>
      <c r="D68" s="2"/>
      <c r="E68" s="2"/>
      <c r="F68" s="2"/>
      <c r="G68" s="2"/>
    </row>
    <row r="69" spans="2:7" ht="15">
      <c r="B69" s="2"/>
      <c r="C69" s="2"/>
      <c r="D69" s="2"/>
      <c r="E69" s="2"/>
      <c r="F69" s="2"/>
      <c r="G69" s="2"/>
    </row>
    <row r="70" spans="2:7" ht="15">
      <c r="B70" s="2"/>
      <c r="C70" s="2"/>
      <c r="D70" s="2"/>
      <c r="E70" s="2"/>
      <c r="F70" s="2"/>
      <c r="G70" s="2"/>
    </row>
    <row r="71" spans="2:7" ht="15">
      <c r="B71" s="2"/>
      <c r="C71" s="2"/>
      <c r="D71" s="2"/>
      <c r="E71" s="2"/>
      <c r="F71" s="2"/>
      <c r="G71" s="2"/>
    </row>
    <row r="72" spans="2:7" ht="15">
      <c r="B72" s="2"/>
      <c r="C72" s="2"/>
      <c r="D72" s="2"/>
      <c r="E72" s="2"/>
      <c r="F72" s="2"/>
      <c r="G72" s="2"/>
    </row>
    <row r="73" spans="2:7" ht="15">
      <c r="B73" s="2"/>
      <c r="C73" s="2"/>
      <c r="D73" s="2"/>
      <c r="E73" s="2"/>
      <c r="F73" s="2"/>
      <c r="G73" s="2"/>
    </row>
    <row r="74" spans="2:7" ht="15">
      <c r="B74" s="2"/>
      <c r="C74" s="2"/>
      <c r="D74" s="2"/>
      <c r="E74" s="2"/>
      <c r="F74" s="2"/>
      <c r="G74" s="2"/>
    </row>
    <row r="75" spans="2:7" ht="15">
      <c r="B75" s="2"/>
      <c r="C75" s="2"/>
      <c r="D75" s="2"/>
      <c r="E75" s="2"/>
      <c r="F75" s="2"/>
      <c r="G75" s="2"/>
    </row>
    <row r="76" spans="2:7" ht="15">
      <c r="B76" s="2"/>
      <c r="C76" s="2"/>
      <c r="D76" s="2"/>
      <c r="E76" s="2"/>
      <c r="F76" s="2"/>
      <c r="G76" s="2"/>
    </row>
    <row r="77" spans="2:7" ht="15">
      <c r="B77" s="2"/>
      <c r="C77" s="2"/>
      <c r="D77" s="2"/>
      <c r="E77" s="2"/>
      <c r="F77" s="2"/>
      <c r="G77" s="2"/>
    </row>
    <row r="78" spans="2:7" ht="15">
      <c r="B78" s="2"/>
      <c r="C78" s="2"/>
      <c r="D78" s="2"/>
      <c r="E78" s="2"/>
      <c r="F78" s="2"/>
      <c r="G78" s="2"/>
    </row>
    <row r="79" spans="2:7" ht="15">
      <c r="B79" s="2"/>
      <c r="C79" s="2"/>
      <c r="D79" s="2"/>
      <c r="E79" s="2"/>
      <c r="F79" s="2"/>
      <c r="G79" s="2"/>
    </row>
    <row r="80" spans="2:7" ht="15">
      <c r="B80" s="2"/>
      <c r="C80" s="2"/>
      <c r="D80" s="2"/>
      <c r="E80" s="2"/>
      <c r="F80" s="2"/>
      <c r="G80" s="2"/>
    </row>
    <row r="81" spans="2:7" ht="15">
      <c r="B81" s="2"/>
      <c r="C81" s="2"/>
      <c r="D81" s="2"/>
      <c r="E81" s="2"/>
      <c r="F81" s="2"/>
      <c r="G81" s="2"/>
    </row>
    <row r="82" spans="2:7" ht="15">
      <c r="B82" s="2"/>
      <c r="C82" s="2"/>
      <c r="D82" s="2"/>
      <c r="E82" s="2"/>
      <c r="F82" s="2"/>
      <c r="G82" s="2"/>
    </row>
    <row r="83" spans="2:7" ht="15">
      <c r="B83" s="2"/>
      <c r="C83" s="2"/>
      <c r="D83" s="2"/>
      <c r="E83" s="2"/>
      <c r="F83" s="2"/>
      <c r="G83" s="2"/>
    </row>
    <row r="84" spans="2:7" ht="15">
      <c r="B84" s="2"/>
      <c r="C84" s="2"/>
      <c r="D84" s="2"/>
      <c r="E84" s="2"/>
      <c r="F84" s="2"/>
      <c r="G84" s="2"/>
    </row>
    <row r="85" spans="2:7" ht="15">
      <c r="B85" s="2"/>
      <c r="C85" s="2"/>
      <c r="D85" s="2"/>
      <c r="E85" s="2"/>
      <c r="F85" s="2"/>
      <c r="G85" s="2"/>
    </row>
    <row r="86" spans="2:7" ht="15">
      <c r="B86" s="2"/>
      <c r="C86" s="2"/>
      <c r="D86" s="2"/>
      <c r="E86" s="2"/>
      <c r="F86" s="2"/>
      <c r="G86" s="2"/>
    </row>
    <row r="87" spans="2:7" ht="15">
      <c r="B87" s="2"/>
      <c r="C87" s="2"/>
      <c r="D87" s="2"/>
      <c r="E87" s="2"/>
      <c r="F87" s="2"/>
      <c r="G87" s="2"/>
    </row>
    <row r="88" spans="2:7" ht="15">
      <c r="B88" s="2"/>
      <c r="C88" s="2"/>
      <c r="D88" s="2"/>
      <c r="E88" s="2"/>
      <c r="F88" s="2"/>
      <c r="G88" s="2"/>
    </row>
    <row r="89" spans="2:7" ht="15">
      <c r="B89" s="2"/>
      <c r="C89" s="2"/>
      <c r="D89" s="2"/>
      <c r="E89" s="2"/>
      <c r="F89" s="2"/>
      <c r="G89" s="2"/>
    </row>
    <row r="90" spans="2:7" ht="15">
      <c r="B90" s="2"/>
      <c r="C90" s="2"/>
      <c r="D90" s="2"/>
      <c r="E90" s="2"/>
      <c r="F90" s="2"/>
      <c r="G90" s="2"/>
    </row>
    <row r="91" spans="2:7" ht="15">
      <c r="B91" s="2"/>
      <c r="C91" s="2"/>
      <c r="D91" s="2"/>
      <c r="E91" s="2"/>
      <c r="F91" s="2"/>
      <c r="G91" s="2"/>
    </row>
    <row r="92" spans="2:7" ht="15">
      <c r="B92" s="2"/>
      <c r="C92" s="2"/>
      <c r="D92" s="2"/>
      <c r="E92" s="2"/>
      <c r="F92" s="2"/>
      <c r="G92" s="2"/>
    </row>
    <row r="93" spans="2:7" ht="15">
      <c r="B93" s="2"/>
      <c r="C93" s="2"/>
      <c r="D93" s="2"/>
      <c r="E93" s="2"/>
      <c r="F93" s="2"/>
      <c r="G93" s="2"/>
    </row>
    <row r="94" spans="2:7" ht="15">
      <c r="B94" s="2"/>
      <c r="C94" s="2"/>
      <c r="D94" s="2"/>
      <c r="E94" s="2"/>
      <c r="F94" s="2"/>
      <c r="G94" s="2"/>
    </row>
    <row r="95" spans="2:7" ht="15">
      <c r="B95" s="2"/>
      <c r="C95" s="2"/>
      <c r="D95" s="2"/>
      <c r="E95" s="2"/>
      <c r="F95" s="2"/>
      <c r="G95" s="2"/>
    </row>
    <row r="96" spans="2:7" ht="15">
      <c r="B96" s="2"/>
      <c r="C96" s="2"/>
      <c r="D96" s="2"/>
      <c r="E96" s="2"/>
      <c r="F96" s="2"/>
      <c r="G96" s="2"/>
    </row>
    <row r="97" spans="2:7" ht="15">
      <c r="B97" s="2"/>
      <c r="C97" s="2"/>
      <c r="D97" s="2"/>
      <c r="E97" s="2"/>
      <c r="F97" s="2"/>
      <c r="G97" s="2"/>
    </row>
    <row r="98" spans="2:7" ht="15">
      <c r="B98" s="2"/>
      <c r="C98" s="2"/>
      <c r="D98" s="2"/>
      <c r="E98" s="2"/>
      <c r="F98" s="2"/>
      <c r="G98" s="2"/>
    </row>
    <row r="99" spans="2:7" ht="15">
      <c r="B99" s="2"/>
      <c r="C99" s="2"/>
      <c r="D99" s="2"/>
      <c r="E99" s="2"/>
      <c r="F99" s="2"/>
      <c r="G99" s="2"/>
    </row>
    <row r="100" spans="2:7" ht="15">
      <c r="B100" s="2"/>
      <c r="C100" s="2"/>
      <c r="D100" s="2"/>
      <c r="E100" s="2"/>
      <c r="F100" s="2"/>
      <c r="G100" s="2"/>
    </row>
    <row r="101" spans="2:7" ht="15">
      <c r="B101" s="2"/>
      <c r="C101" s="2"/>
      <c r="D101" s="2"/>
      <c r="E101" s="2"/>
      <c r="F101" s="2"/>
      <c r="G101" s="2"/>
    </row>
    <row r="102" spans="2:7" ht="15">
      <c r="B102" s="2"/>
      <c r="C102" s="2"/>
      <c r="D102" s="2"/>
      <c r="E102" s="2"/>
      <c r="F102" s="2"/>
      <c r="G102" s="2"/>
    </row>
    <row r="103" spans="2:7" ht="15">
      <c r="B103" s="2"/>
      <c r="C103" s="2"/>
      <c r="D103" s="2"/>
      <c r="E103" s="2"/>
      <c r="F103" s="2"/>
      <c r="G103" s="2"/>
    </row>
    <row r="104" spans="2:7" ht="15">
      <c r="B104" s="2"/>
      <c r="C104" s="2"/>
      <c r="D104" s="2"/>
      <c r="E104" s="2"/>
      <c r="F104" s="2"/>
      <c r="G104" s="2"/>
    </row>
    <row r="105" spans="2:7" ht="15">
      <c r="B105" s="2"/>
      <c r="C105" s="2"/>
      <c r="D105" s="2"/>
      <c r="E105" s="2"/>
      <c r="F105" s="2"/>
      <c r="G105" s="2"/>
    </row>
    <row r="106" spans="2:7" ht="15">
      <c r="B106" s="2"/>
      <c r="C106" s="2"/>
      <c r="D106" s="2"/>
      <c r="E106" s="2"/>
      <c r="F106" s="2"/>
      <c r="G106" s="2"/>
    </row>
    <row r="107" spans="2:7" ht="15">
      <c r="B107" s="2"/>
      <c r="C107" s="2"/>
      <c r="D107" s="2"/>
      <c r="E107" s="2"/>
      <c r="F107" s="2"/>
      <c r="G107" s="2"/>
    </row>
    <row r="108" spans="2:7" ht="15">
      <c r="B108" s="2"/>
      <c r="C108" s="2"/>
      <c r="D108" s="2"/>
      <c r="E108" s="2"/>
      <c r="F108" s="2"/>
      <c r="G108" s="2"/>
    </row>
    <row r="109" spans="2:7" ht="15">
      <c r="B109" s="2"/>
      <c r="C109" s="2"/>
      <c r="D109" s="2"/>
      <c r="E109" s="2"/>
      <c r="F109" s="2"/>
      <c r="G109" s="2"/>
    </row>
    <row r="110" spans="2:7" ht="15">
      <c r="B110" s="2"/>
      <c r="C110" s="2"/>
      <c r="D110" s="2"/>
      <c r="E110" s="2"/>
      <c r="F110" s="2"/>
      <c r="G110" s="2"/>
    </row>
    <row r="111" spans="2:7" ht="15">
      <c r="B111" s="2"/>
      <c r="C111" s="2"/>
      <c r="D111" s="2"/>
      <c r="E111" s="2"/>
      <c r="F111" s="2"/>
      <c r="G111" s="2"/>
    </row>
    <row r="112" spans="2:7" ht="15">
      <c r="B112" s="2"/>
      <c r="C112" s="2"/>
      <c r="D112" s="2"/>
      <c r="E112" s="2"/>
      <c r="F112" s="2"/>
      <c r="G112" s="2"/>
    </row>
    <row r="113" spans="2:7" ht="15">
      <c r="B113" s="2"/>
      <c r="C113" s="2"/>
      <c r="D113" s="2"/>
      <c r="E113" s="2"/>
      <c r="F113" s="2"/>
      <c r="G113" s="2"/>
    </row>
    <row r="114" spans="2:7" ht="15">
      <c r="B114" s="2"/>
      <c r="C114" s="2"/>
      <c r="D114" s="2"/>
      <c r="E114" s="2"/>
      <c r="F114" s="2"/>
      <c r="G114" s="2"/>
    </row>
    <row r="115" spans="2:7" ht="15">
      <c r="B115" s="2"/>
      <c r="C115" s="2"/>
      <c r="D115" s="2"/>
      <c r="E115" s="2"/>
      <c r="F115" s="2"/>
      <c r="G115" s="2"/>
    </row>
    <row r="116" spans="2:7" ht="15">
      <c r="B116" s="2"/>
      <c r="C116" s="2"/>
      <c r="D116" s="2"/>
      <c r="E116" s="2"/>
      <c r="F116" s="2"/>
      <c r="G116" s="2"/>
    </row>
    <row r="117" spans="2:7" ht="15">
      <c r="B117" s="2"/>
      <c r="C117" s="2"/>
      <c r="D117" s="2"/>
      <c r="E117" s="2"/>
      <c r="F117" s="2"/>
      <c r="G117" s="2"/>
    </row>
    <row r="118" spans="2:7" ht="15">
      <c r="B118" s="2"/>
      <c r="C118" s="2"/>
      <c r="D118" s="2"/>
      <c r="E118" s="2"/>
      <c r="F118" s="2"/>
      <c r="G118" s="2"/>
    </row>
    <row r="119" spans="2:7" ht="15">
      <c r="B119" s="2"/>
      <c r="C119" s="2"/>
      <c r="D119" s="2"/>
      <c r="E119" s="2"/>
      <c r="F119" s="2"/>
      <c r="G119" s="2"/>
    </row>
    <row r="120" spans="2:7" ht="15">
      <c r="B120" s="2"/>
      <c r="C120" s="2"/>
      <c r="D120" s="2"/>
      <c r="E120" s="2"/>
      <c r="F120" s="2"/>
      <c r="G120" s="2"/>
    </row>
    <row r="121" spans="2:7" ht="15">
      <c r="B121" s="2"/>
      <c r="C121" s="2"/>
      <c r="D121" s="2"/>
      <c r="E121" s="2"/>
      <c r="F121" s="2"/>
      <c r="G121" s="2"/>
    </row>
    <row r="122" spans="2:7" ht="15">
      <c r="B122" s="2"/>
      <c r="C122" s="2"/>
      <c r="D122" s="2"/>
      <c r="E122" s="2"/>
      <c r="F122" s="2"/>
      <c r="G122" s="2"/>
    </row>
    <row r="123" spans="2:7" ht="15">
      <c r="B123" s="2"/>
      <c r="C123" s="2"/>
      <c r="D123" s="2"/>
      <c r="E123" s="2"/>
      <c r="F123" s="2"/>
      <c r="G123" s="2"/>
    </row>
    <row r="124" spans="2:7" ht="15">
      <c r="B124" s="2"/>
      <c r="C124" s="2"/>
      <c r="D124" s="2"/>
      <c r="E124" s="2"/>
      <c r="F124" s="2"/>
      <c r="G124" s="2"/>
    </row>
    <row r="125" spans="2:7" ht="15">
      <c r="B125" s="2"/>
      <c r="C125" s="2"/>
      <c r="D125" s="2"/>
      <c r="E125" s="2"/>
      <c r="F125" s="2"/>
      <c r="G125" s="2"/>
    </row>
    <row r="126" spans="2:7" ht="15">
      <c r="B126" s="2"/>
      <c r="C126" s="2"/>
      <c r="D126" s="2"/>
      <c r="E126" s="2"/>
      <c r="F126" s="2"/>
      <c r="G126" s="2"/>
    </row>
    <row r="127" spans="2:7" ht="15">
      <c r="B127" s="2"/>
      <c r="C127" s="2"/>
      <c r="D127" s="2"/>
      <c r="E127" s="2"/>
      <c r="F127" s="2"/>
      <c r="G127" s="2"/>
    </row>
    <row r="128" spans="2:7" ht="15">
      <c r="B128" s="2"/>
      <c r="C128" s="2"/>
      <c r="D128" s="2"/>
      <c r="E128" s="2"/>
      <c r="F128" s="2"/>
      <c r="G128" s="2"/>
    </row>
    <row r="129" spans="2:7" ht="15">
      <c r="B129" s="2"/>
      <c r="C129" s="2"/>
      <c r="D129" s="2"/>
      <c r="E129" s="2"/>
      <c r="F129" s="2"/>
      <c r="G129" s="2"/>
    </row>
    <row r="130" spans="2:7" ht="15">
      <c r="B130" s="2"/>
      <c r="C130" s="2"/>
      <c r="D130" s="2"/>
      <c r="E130" s="2"/>
      <c r="F130" s="2"/>
      <c r="G130" s="2"/>
    </row>
    <row r="131" spans="2:7" ht="15">
      <c r="B131" s="2"/>
      <c r="C131" s="2"/>
      <c r="D131" s="2"/>
      <c r="E131" s="2"/>
      <c r="F131" s="2"/>
      <c r="G131" s="2"/>
    </row>
    <row r="132" spans="2:7" ht="15">
      <c r="B132" s="2"/>
      <c r="C132" s="2"/>
      <c r="D132" s="2"/>
      <c r="E132" s="2"/>
      <c r="F132" s="2"/>
      <c r="G132" s="2"/>
    </row>
    <row r="133" spans="2:7" ht="15">
      <c r="B133" s="2"/>
      <c r="C133" s="2"/>
      <c r="D133" s="2"/>
      <c r="E133" s="2"/>
      <c r="F133" s="2"/>
      <c r="G133" s="2"/>
    </row>
    <row r="134" spans="2:7" ht="15">
      <c r="B134" s="2"/>
      <c r="C134" s="2"/>
      <c r="D134" s="2"/>
      <c r="E134" s="2"/>
      <c r="F134" s="2"/>
      <c r="G134" s="2"/>
    </row>
    <row r="135" spans="2:7" ht="15">
      <c r="B135" s="2"/>
      <c r="C135" s="2"/>
      <c r="D135" s="2"/>
      <c r="E135" s="2"/>
      <c r="F135" s="2"/>
      <c r="G135" s="2"/>
    </row>
    <row r="136" spans="2:7" ht="15">
      <c r="B136" s="2"/>
      <c r="C136" s="2"/>
      <c r="D136" s="2"/>
      <c r="E136" s="2"/>
      <c r="F136" s="2"/>
      <c r="G136" s="2"/>
    </row>
    <row r="137" spans="2:7" ht="15">
      <c r="B137" s="2"/>
      <c r="C137" s="2"/>
      <c r="D137" s="2"/>
      <c r="E137" s="2"/>
      <c r="F137" s="2"/>
      <c r="G137" s="2"/>
    </row>
    <row r="138" spans="2:7" ht="15">
      <c r="B138" s="2"/>
      <c r="C138" s="2"/>
      <c r="D138" s="2"/>
      <c r="E138" s="2"/>
      <c r="F138" s="2"/>
      <c r="G138" s="2"/>
    </row>
    <row r="139" spans="2:7" ht="15">
      <c r="B139" s="2"/>
      <c r="C139" s="2"/>
      <c r="D139" s="2"/>
      <c r="E139" s="2"/>
      <c r="F139" s="2"/>
      <c r="G139" s="2"/>
    </row>
    <row r="140" spans="2:7" ht="15">
      <c r="B140" s="2"/>
      <c r="C140" s="2"/>
      <c r="D140" s="2"/>
      <c r="E140" s="2"/>
      <c r="F140" s="2"/>
      <c r="G140" s="2"/>
    </row>
    <row r="141" spans="2:7" ht="15">
      <c r="B141" s="2"/>
      <c r="C141" s="2"/>
      <c r="D141" s="2"/>
      <c r="E141" s="2"/>
      <c r="F141" s="2"/>
      <c r="G141" s="2"/>
    </row>
    <row r="142" spans="2:7" ht="15">
      <c r="B142" s="2"/>
      <c r="C142" s="2"/>
      <c r="D142" s="2"/>
      <c r="E142" s="2"/>
      <c r="F142" s="2"/>
      <c r="G142" s="2"/>
    </row>
    <row r="143" spans="2:7" ht="15">
      <c r="B143" s="2"/>
      <c r="C143" s="2"/>
      <c r="D143" s="2"/>
      <c r="E143" s="2"/>
      <c r="F143" s="2"/>
      <c r="G143" s="2"/>
    </row>
  </sheetData>
  <mergeCells count="7">
    <mergeCell ref="B18:F18"/>
    <mergeCell ref="B20:F20"/>
    <mergeCell ref="B22:F22"/>
    <mergeCell ref="B1:F1"/>
    <mergeCell ref="B3:F3"/>
    <mergeCell ref="A5:F5"/>
    <mergeCell ref="B6:F6"/>
  </mergeCells>
  <printOptions/>
  <pageMargins left="1" right="1" top="1" bottom="1" header="0.5" footer="0.5"/>
  <pageSetup fitToHeight="1" fitToWidth="1" horizontalDpi="600" verticalDpi="600" orientation="portrait" scale="85" r:id="rId1"/>
  <rowBreaks count="1" manualBreakCount="1">
    <brk id="21" max="255" man="1"/>
  </rowBreaks>
</worksheet>
</file>

<file path=xl/worksheets/sheet9.xml><?xml version="1.0" encoding="utf-8"?>
<worksheet xmlns="http://schemas.openxmlformats.org/spreadsheetml/2006/main" xmlns:r="http://schemas.openxmlformats.org/officeDocument/2006/relationships">
  <sheetPr codeName="Sheet7" transitionEvaluation="1">
    <pageSetUpPr fitToPage="1"/>
  </sheetPr>
  <dimension ref="A1:BD187"/>
  <sheetViews>
    <sheetView showGridLines="0" defaultGridColor="0" zoomScale="87" zoomScaleNormal="87" colorId="9" workbookViewId="0" topLeftCell="A1">
      <selection activeCell="B17" sqref="B17"/>
    </sheetView>
  </sheetViews>
  <sheetFormatPr defaultColWidth="9.77734375" defaultRowHeight="15"/>
  <cols>
    <col min="1" max="1" width="2.77734375" style="0" customWidth="1"/>
    <col min="2" max="2" width="26.21484375" style="0" customWidth="1"/>
    <col min="3" max="3" width="14.77734375" style="0" customWidth="1"/>
    <col min="4" max="4" width="13.77734375" style="0" customWidth="1"/>
    <col min="5" max="5" width="14.77734375" style="0" customWidth="1"/>
    <col min="6" max="6" width="15.77734375" style="0" customWidth="1"/>
    <col min="7" max="7" width="14.77734375" style="0" customWidth="1"/>
    <col min="8" max="8" width="15.77734375" style="0" customWidth="1"/>
  </cols>
  <sheetData>
    <row r="1" spans="2:56" ht="18" customHeight="1">
      <c r="B1" s="674" t="s">
        <v>0</v>
      </c>
      <c r="C1" s="675"/>
      <c r="D1" s="675"/>
      <c r="E1" s="675"/>
      <c r="F1" s="675"/>
      <c r="G1" s="675"/>
      <c r="H1" s="676"/>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row>
    <row r="2" spans="2:56" ht="18" customHeight="1">
      <c r="B2" s="633" t="str">
        <f>OBLIGATION!$B$2</f>
        <v>National Institute on Drug Abuse</v>
      </c>
      <c r="C2" s="634"/>
      <c r="D2" s="634"/>
      <c r="E2" s="634"/>
      <c r="F2" s="634"/>
      <c r="G2" s="634"/>
      <c r="H2" s="635"/>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row>
    <row r="3" spans="2:56" ht="15">
      <c r="B3" s="30"/>
      <c r="C3" s="30"/>
      <c r="D3" s="30"/>
      <c r="E3" s="30"/>
      <c r="F3" s="30"/>
      <c r="G3" s="30"/>
      <c r="H3" s="30"/>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2:56" ht="18" customHeight="1" thickBot="1">
      <c r="B4" s="677" t="s">
        <v>212</v>
      </c>
      <c r="C4" s="678"/>
      <c r="D4" s="678"/>
      <c r="E4" s="678"/>
      <c r="F4" s="678"/>
      <c r="G4" s="678"/>
      <c r="H4" s="679"/>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row>
    <row r="5" spans="2:56" ht="15.75" customHeight="1">
      <c r="B5" s="152"/>
      <c r="C5" s="153" t="s">
        <v>213</v>
      </c>
      <c r="D5" s="153" t="s">
        <v>214</v>
      </c>
      <c r="E5" s="153" t="s">
        <v>406</v>
      </c>
      <c r="F5" s="394" t="s">
        <v>428</v>
      </c>
      <c r="G5" s="153" t="s">
        <v>417</v>
      </c>
      <c r="H5" s="154" t="s">
        <v>418</v>
      </c>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row>
    <row r="6" spans="2:56" ht="15.75" customHeight="1" thickBot="1">
      <c r="B6" s="97"/>
      <c r="C6" s="90" t="s">
        <v>215</v>
      </c>
      <c r="D6" s="90" t="s">
        <v>216</v>
      </c>
      <c r="E6" s="90" t="s">
        <v>217</v>
      </c>
      <c r="F6" s="90" t="s">
        <v>426</v>
      </c>
      <c r="G6" s="90" t="s">
        <v>217</v>
      </c>
      <c r="H6" s="91" t="s">
        <v>4</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row>
    <row r="7" spans="2:56" ht="15">
      <c r="B7" s="69"/>
      <c r="C7" s="26"/>
      <c r="D7" s="155"/>
      <c r="E7" s="155"/>
      <c r="F7" s="26"/>
      <c r="G7" s="155"/>
      <c r="H7" s="156"/>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row>
    <row r="8" spans="2:56" ht="16.5" customHeight="1">
      <c r="B8" s="438" t="s">
        <v>341</v>
      </c>
      <c r="C8" s="439" t="s">
        <v>218</v>
      </c>
      <c r="D8" s="262" t="s">
        <v>318</v>
      </c>
      <c r="E8" s="198" t="s">
        <v>219</v>
      </c>
      <c r="F8" s="179"/>
      <c r="G8" s="257" t="s">
        <v>219</v>
      </c>
      <c r="H8" s="1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row>
    <row r="9" spans="2:56" ht="16.5" customHeight="1">
      <c r="B9" s="20"/>
      <c r="C9" s="2"/>
      <c r="D9" s="207"/>
      <c r="E9" s="179"/>
      <c r="F9" s="179" t="s">
        <v>20</v>
      </c>
      <c r="G9" s="258"/>
      <c r="H9" s="1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row>
    <row r="10" spans="2:56" ht="16.5" customHeight="1">
      <c r="B10" s="69"/>
      <c r="C10" s="26"/>
      <c r="D10" s="256"/>
      <c r="E10" s="255"/>
      <c r="F10" s="261">
        <f>'BUD MECH'!E51-'BUD MECH'!E41</f>
        <v>969706000</v>
      </c>
      <c r="G10" s="259"/>
      <c r="H10" s="158">
        <f>'BUD MECH'!G51-'BUD MECH'!G41</f>
        <v>997276000</v>
      </c>
      <c r="I10" s="20"/>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row>
    <row r="11" spans="2:56" ht="18" customHeight="1">
      <c r="B11" s="157" t="str">
        <f>+OBLIGATION!B2</f>
        <v>National Institute on Drug Abuse</v>
      </c>
      <c r="C11" s="267" t="s">
        <v>458</v>
      </c>
      <c r="D11" s="262" t="s">
        <v>459</v>
      </c>
      <c r="E11" s="198" t="s">
        <v>219</v>
      </c>
      <c r="F11" s="179"/>
      <c r="G11" s="257" t="s">
        <v>219</v>
      </c>
      <c r="H11" s="78"/>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row>
    <row r="12" spans="2:56" ht="16.5" customHeight="1">
      <c r="B12" s="157"/>
      <c r="C12" s="267"/>
      <c r="D12" s="262"/>
      <c r="E12" s="263"/>
      <c r="F12" s="254"/>
      <c r="G12" s="260"/>
      <c r="H12" s="159"/>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row>
    <row r="13" spans="2:56" ht="16.5" customHeight="1">
      <c r="B13" s="20"/>
      <c r="C13" s="2"/>
      <c r="D13" s="262"/>
      <c r="E13" s="26"/>
      <c r="F13" s="26"/>
      <c r="G13" s="26"/>
      <c r="H13" s="78"/>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row>
    <row r="14" spans="2:56" ht="16.5" customHeight="1">
      <c r="B14" s="157" t="s">
        <v>220</v>
      </c>
      <c r="C14" s="26"/>
      <c r="D14" s="26"/>
      <c r="E14" s="155"/>
      <c r="F14" s="26"/>
      <c r="G14" s="155"/>
      <c r="H14" s="78"/>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row>
    <row r="15" spans="2:56" ht="16.5" customHeight="1">
      <c r="B15" s="157" t="s">
        <v>221</v>
      </c>
      <c r="C15" s="267" t="s">
        <v>222</v>
      </c>
      <c r="D15" s="253" t="s">
        <v>317</v>
      </c>
      <c r="E15" s="530" t="s">
        <v>398</v>
      </c>
      <c r="F15" s="26">
        <f>'BUD MECH'!E41</f>
        <v>21081000</v>
      </c>
      <c r="G15" s="530" t="s">
        <v>399</v>
      </c>
      <c r="H15" s="78">
        <f>'BUD MECH'!G41</f>
        <v>21784000</v>
      </c>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row>
    <row r="16" spans="1:56" ht="15">
      <c r="A16" s="335"/>
      <c r="B16" s="20"/>
      <c r="C16" s="2"/>
      <c r="D16" s="84" t="s">
        <v>20</v>
      </c>
      <c r="E16" s="84" t="s">
        <v>20</v>
      </c>
      <c r="F16" s="26" t="s">
        <v>20</v>
      </c>
      <c r="G16" s="84" t="s">
        <v>20</v>
      </c>
      <c r="H16" s="78" t="s">
        <v>20</v>
      </c>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row>
    <row r="17" spans="2:56" ht="15.75" thickBot="1">
      <c r="B17" s="17"/>
      <c r="C17" s="95"/>
      <c r="D17" s="95"/>
      <c r="E17" s="81"/>
      <c r="F17" s="160"/>
      <c r="G17" s="81"/>
      <c r="H17" s="93"/>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row>
    <row r="18" spans="2:56" ht="15">
      <c r="B18" s="20"/>
      <c r="C18" s="161"/>
      <c r="D18" s="161"/>
      <c r="E18" s="161"/>
      <c r="F18" s="162"/>
      <c r="G18" s="161"/>
      <c r="H18" s="163"/>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row>
    <row r="19" spans="2:56" ht="16.5" customHeight="1" thickBot="1">
      <c r="B19" s="266" t="s">
        <v>223</v>
      </c>
      <c r="C19" s="95"/>
      <c r="D19" s="95"/>
      <c r="E19" s="95"/>
      <c r="F19" s="264">
        <f>SUM(F8:F17)</f>
        <v>990787000</v>
      </c>
      <c r="G19" s="95"/>
      <c r="H19" s="265">
        <f>'BUD MECH'!G51</f>
        <v>1019060000</v>
      </c>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row>
    <row r="20" spans="2:56" ht="15">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row>
    <row r="21" spans="2:56" ht="15.75" customHeight="1">
      <c r="B21" s="671" t="s">
        <v>408</v>
      </c>
      <c r="C21" s="672"/>
      <c r="D21" s="672"/>
      <c r="E21" s="672"/>
      <c r="F21" s="672"/>
      <c r="G21" s="672"/>
      <c r="H21" s="673"/>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row>
    <row r="22" spans="2:56" ht="15.75" customHeight="1">
      <c r="B22" s="252" t="s">
        <v>224</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row>
    <row r="23" spans="2:56" ht="15">
      <c r="B23" s="3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row>
    <row r="24" spans="2:56" ht="15">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row>
    <row r="25" spans="2:56" ht="15">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row>
    <row r="26" spans="2:56" ht="15">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row>
    <row r="27" spans="2:56" ht="15">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row>
    <row r="28" spans="2:56" ht="15">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row>
    <row r="29" spans="2:56" ht="15">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row>
    <row r="30" spans="2:56" ht="15">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row>
    <row r="31" spans="2:56" ht="15">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row>
    <row r="32" spans="2:56" ht="15">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row>
    <row r="33" spans="2:56" ht="15">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row>
    <row r="34" spans="2:56" ht="15">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row>
    <row r="35" spans="2:56" ht="15">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row>
    <row r="36" spans="2:56" ht="15">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row>
    <row r="37" spans="2:56" ht="15">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row>
    <row r="38" spans="2:56" ht="15">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row>
    <row r="39" spans="2:56" ht="15">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row>
    <row r="40" spans="2:56" ht="15">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row>
    <row r="41" spans="2:56" ht="15">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row>
    <row r="42" spans="2:56" ht="15">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row>
    <row r="43" spans="2:56" ht="15">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row>
    <row r="44" spans="2:56" ht="15">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row>
    <row r="45" spans="2:56" ht="15">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row>
    <row r="46" spans="2:56" ht="15">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row>
    <row r="47" spans="2:56" ht="15">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row>
    <row r="48" spans="2:56" ht="15">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row>
    <row r="49" spans="2:56" ht="15">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row>
    <row r="50" spans="2:56" ht="15">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row>
    <row r="51" spans="2:56" ht="1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row>
    <row r="52" spans="2:56" ht="15">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row>
    <row r="53" spans="2:56" ht="15">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row>
    <row r="54" spans="2:56" ht="15">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row>
    <row r="55" spans="2:56" ht="15">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row>
    <row r="56" spans="2:56" ht="1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row>
    <row r="57" spans="2:56" ht="1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row>
    <row r="58" spans="2:56" ht="1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row>
    <row r="59" spans="2:56" ht="1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row>
    <row r="60" spans="2:56" ht="1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row>
    <row r="61" spans="2:56" ht="1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row>
    <row r="62" spans="2:56" ht="1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row>
    <row r="63" spans="2:56" ht="1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row>
    <row r="64" spans="2:56" ht="15">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row>
    <row r="65" spans="2:56" ht="15">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row>
    <row r="66" spans="2:56" ht="15">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row>
    <row r="67" spans="2:56" ht="1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row>
    <row r="68" spans="2:56" ht="15">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row>
    <row r="69" spans="2:56" ht="15">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row>
    <row r="70" spans="2:56" ht="15">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row>
    <row r="71" spans="2:56" ht="1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row>
    <row r="72" spans="2:56" ht="1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row>
    <row r="73" spans="2:56" ht="1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row>
    <row r="74" spans="2:56" ht="1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row>
    <row r="75" spans="2:56" ht="1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row>
    <row r="76" spans="2:56" ht="1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row>
    <row r="77" spans="2:56" ht="1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row>
    <row r="78" spans="2:56" ht="1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row>
    <row r="79" spans="2:56" ht="1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row>
    <row r="80" spans="2:56" ht="1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row>
    <row r="81" spans="2:56" ht="1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row>
    <row r="82" spans="2:56" ht="1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row>
    <row r="83" spans="2:56" ht="1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row>
    <row r="84" spans="2:56" ht="1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row>
    <row r="85" spans="2:56" ht="1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row>
    <row r="86" spans="2:56" ht="1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row>
    <row r="87" spans="2:56" ht="1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row>
    <row r="88" spans="2:56" ht="1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row>
    <row r="89" spans="2:56" ht="1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row>
    <row r="90" spans="2:56" ht="1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row>
    <row r="91" spans="2:56" ht="1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row>
    <row r="92" spans="2:56" ht="1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row>
    <row r="93" spans="2:56" ht="1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row>
    <row r="94" spans="2:56" ht="1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row>
    <row r="95" spans="2:56" ht="1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row>
    <row r="96" spans="2:56" ht="1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2:56" ht="1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2:56" ht="1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2:56" ht="1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2:56" ht="1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2:56" ht="1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2:56" ht="1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row>
    <row r="103" spans="2:56" ht="1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2:56" ht="1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2:56" ht="1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row>
    <row r="106" spans="2:56" ht="1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row>
    <row r="107" spans="2:56" ht="1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2:56" ht="1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2:56" ht="1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2:56" ht="1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row>
    <row r="111" spans="2:56" ht="1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2:56" ht="1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2:56" ht="1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row>
    <row r="114" spans="2:56" ht="1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row>
    <row r="115" spans="2:56" ht="1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2:56" ht="1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2:56" ht="1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row>
    <row r="118" spans="2:56" ht="1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2:56" ht="1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2:56" ht="1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2:56" ht="1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2:56" ht="1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2:56" ht="15">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2:56" ht="1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2:56" ht="15">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2:56" ht="1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2:56" ht="1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2:56" ht="1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2:56" ht="1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2:56" ht="15">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2:56" ht="1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2:56" ht="1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2:56" ht="15">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2:56" ht="1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2:56" ht="15">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2:56" ht="1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2:56" ht="1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2:56" ht="1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2:56" ht="1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2:56" ht="15">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2:56" ht="1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2:56" ht="15">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2:56" ht="1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2:56" ht="15">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2:56" ht="1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2:56" ht="1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2:56" ht="1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2:56" ht="1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2:56" ht="15">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2:56" ht="1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2:56" ht="15">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2:56" ht="1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2:56" ht="15">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2:56" ht="1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2:56" ht="1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2:56" ht="1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2:56" ht="1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2:56" ht="15">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2:56" ht="1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2:56" ht="1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2:56" ht="1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2:56" ht="15">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row r="163" spans="2:56" ht="1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row>
    <row r="164" spans="2:56" ht="1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row>
    <row r="165" spans="2:56" ht="1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row>
    <row r="166" spans="2:56" ht="1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row>
    <row r="167" spans="2:56" ht="1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row>
    <row r="168" spans="2:56" ht="1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row>
    <row r="169" spans="2:56" ht="15">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row>
    <row r="170" spans="2:56" ht="15">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row>
    <row r="171" spans="2:56" ht="15">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row>
    <row r="172" spans="2:56" ht="1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row>
    <row r="173" spans="2:56" ht="15">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row>
    <row r="174" spans="2:56" ht="15">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row>
    <row r="175" spans="2:56" ht="15">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row>
    <row r="176" spans="2:56" ht="15">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row>
    <row r="177" spans="2:56" ht="1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row>
    <row r="178" spans="2:56" ht="15">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row>
    <row r="179" spans="2:56" ht="1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row>
    <row r="180" spans="2:56" ht="1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row>
    <row r="181" spans="2:56" ht="1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row>
    <row r="182" spans="2:56" ht="1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row>
    <row r="183" spans="2:56" ht="1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row>
    <row r="184" spans="2:56" ht="1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row>
    <row r="185" spans="2:56" ht="15">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row>
    <row r="186" spans="2:56" ht="15">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row>
    <row r="187" spans="2:56" ht="15">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row>
  </sheetData>
  <mergeCells count="4">
    <mergeCell ref="B21:H21"/>
    <mergeCell ref="B1:H1"/>
    <mergeCell ref="B2:H2"/>
    <mergeCell ref="B4:H4"/>
  </mergeCells>
  <printOptions/>
  <pageMargins left="1" right="1" top="1" bottom="0" header="0" footer="0"/>
  <pageSetup fitToHeight="1" fitToWidth="1" horizontalDpi="600" verticalDpi="600" orientation="landscape"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NOLANDI</dc:creator>
  <cp:keywords/>
  <dc:description/>
  <cp:lastModifiedBy>lraigrod</cp:lastModifiedBy>
  <cp:lastPrinted>2004-01-27T15:41:42Z</cp:lastPrinted>
  <dcterms:created xsi:type="dcterms:W3CDTF">2000-12-13T13:49:14Z</dcterms:created>
  <dcterms:modified xsi:type="dcterms:W3CDTF">2004-01-27T15:52:02Z</dcterms:modified>
  <cp:category/>
  <cp:version/>
  <cp:contentType/>
  <cp:contentStatus/>
</cp:coreProperties>
</file>